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560" activeTab="1"/>
  </bookViews>
  <sheets>
    <sheet name="Formularz ofertowy_Arkusz 1" sheetId="1" r:id="rId1"/>
    <sheet name="Formularz ofertowy_Arkusz 2" sheetId="2" r:id="rId2"/>
  </sheets>
  <definedNames>
    <definedName name="_xlfn.COUNTIFS" hidden="1">#NAME?</definedName>
    <definedName name="_xlnm.Print_Area" localSheetId="0">'Formularz ofertowy_Arkusz 1'!$A$1:$I$132</definedName>
    <definedName name="_xlnm.Print_Area" localSheetId="1">'Formularz ofertowy_Arkusz 2'!$A$1:$AC$41</definedName>
    <definedName name="_xlnm.Print_Titles" localSheetId="0">'Formularz ofertowy_Arkusz 1'!$1:$9</definedName>
    <definedName name="_xlnm.Print_Titles" localSheetId="1">'Formularz ofertowy_Arkusz 2'!$A:$A,'Formularz ofertowy_Arkusz 2'!$1:$3</definedName>
  </definedNames>
  <calcPr fullCalcOnLoad="1"/>
</workbook>
</file>

<file path=xl/sharedStrings.xml><?xml version="1.0" encoding="utf-8"?>
<sst xmlns="http://schemas.openxmlformats.org/spreadsheetml/2006/main" count="267" uniqueCount="188">
  <si>
    <t>Lp.</t>
  </si>
  <si>
    <t>kpl.</t>
  </si>
  <si>
    <t>Opis</t>
  </si>
  <si>
    <t>Jedn.
przedm.</t>
  </si>
  <si>
    <t>Cena
jednostkowa
netto</t>
  </si>
  <si>
    <t>Stawka
podatku VAT</t>
  </si>
  <si>
    <t>Wartość VAT</t>
  </si>
  <si>
    <t>Cena
jednostkowa
brutto</t>
  </si>
  <si>
    <t>Wartość netto</t>
  </si>
  <si>
    <t>Wartość brutto</t>
  </si>
  <si>
    <t>Łączna ilość</t>
  </si>
  <si>
    <t>Wartość
jednostkowa
VAT</t>
  </si>
  <si>
    <t>RAZEM</t>
  </si>
  <si>
    <t>Ceny jednostkowe</t>
  </si>
  <si>
    <t xml:space="preserve">ZAMAWIAJĄCY: </t>
  </si>
  <si>
    <t>WYKONAWCA:</t>
  </si>
  <si>
    <t>Firma albo imię i nazwisko Wykonawcy:</t>
  </si>
  <si>
    <t>Siedziba albo miejsce zamieszkania i adres Wykonawcy:</t>
  </si>
  <si>
    <t xml:space="preserve">Dane teleadresowe na które należy przekazywać korespondencję związaną z niniejszym postępowaniem: </t>
  </si>
  <si>
    <t>Osoba upoważniona do reprezentacji Wykonawcy/-ów i podpisująca ofertę:</t>
  </si>
  <si>
    <t xml:space="preserve">Osoba odpowiedzialna za kontakty z Zamawiającym: </t>
  </si>
  <si>
    <t>OFERTA:</t>
  </si>
  <si>
    <t>OŚWIADCZENIA WYKONAWCY</t>
  </si>
  <si>
    <t>Oświadczam/y, że informacje i dokumenty zawarte w Ofercie na stronach od nr .............. do nr .................. / w pliku ……………… stanowią tajemnicę przedsiębiorstwa w rozumieniu przepisów o zwalczaniu nieuczciwej konkurencji i zastrzegamy, że nie mogą być one udostępniane. Informacje i dokumenty zawarte na pozostałych stronach Oferty są jawne. (W przypadku utajnienia oferty Wykonawca zobowiązany jest wykazać, iż zastrzeżone informacje stanowią tajemnicę przedsiębiorstwa w szczególności określając, w jaki sposób zostały spełnione przesłanki, o których mowa w art. 11 pkt. 4 ustawy z 16 kwietnia 1993 r. o zwalczaniu nieuczciwej konkurencji, zgodnie z którym tajemnicę przedsiębiorstwa stanowi określona informacja, jeżeli spełnia łącznie 3 warunki:</t>
  </si>
  <si>
    <t>ZOBOWIĄZANIE W PRZYPADKU PRZYZNANIA ZAMÓWIENIA</t>
  </si>
  <si>
    <t>PODWYKONAWSTWO</t>
  </si>
  <si>
    <t>Oświadczam/y, że zamierzam/y powierzyć podwykonawcom następujące części zamówienia:</t>
  </si>
  <si>
    <t>SPIS ZAWARTOŚCI</t>
  </si>
  <si>
    <t>Integralną część oferty stanowią następujące dokumenty:</t>
  </si>
  <si>
    <t>1)</t>
  </si>
  <si>
    <t>2)</t>
  </si>
  <si>
    <t>3)</t>
  </si>
  <si>
    <t>4)</t>
  </si>
  <si>
    <t>5)</t>
  </si>
  <si>
    <t>6)</t>
  </si>
  <si>
    <t>Znak sprawy :</t>
  </si>
  <si>
    <t>REGON:</t>
  </si>
  <si>
    <t xml:space="preserve">NIP: </t>
  </si>
  <si>
    <t>adres korespondencyjny:</t>
  </si>
  <si>
    <t>numer telefonu:</t>
  </si>
  <si>
    <t>e-mail:</t>
  </si>
  <si>
    <t>skrzynka e-puap:</t>
  </si>
  <si>
    <t>..............................................................................................................................................</t>
  </si>
  <si>
    <t>…...........</t>
  </si>
  <si>
    <t xml:space="preserve">Netto: </t>
  </si>
  <si>
    <t>Brutto:</t>
  </si>
  <si>
    <t>słownie:</t>
  </si>
  <si>
    <t>w tym podatek VAT w stawce 8%:</t>
  </si>
  <si>
    <t>w tym podatek VAT w stawce 23%:</t>
  </si>
  <si>
    <t>….....</t>
  </si>
  <si>
    <t>1. Oświadczam/y, że powyższa cena zawierają wszystkie koszty, jakie ponosi Zamawiający w przypadku wyboru niniejszej oferty na zasadach wynikających z umowy.</t>
  </si>
  <si>
    <t>2. Oświadczam/y, że zapoznałem/liśmy się z wymaganiami Zamawiającego, dotyczącymi przedmiotu zamówienia zamieszczonymi w SIWZ wraz z załącznikami i nie wnoszę/wnosimy do nich żadnych zastrzeżeń.</t>
  </si>
  <si>
    <t xml:space="preserve">4. Oświadczam/y, że zrealizuję/emy zamówienie zgodnie z SIWZ i Projektem umowy. </t>
  </si>
  <si>
    <t>5. Wadium zostało wniesione w formie:</t>
  </si>
  <si>
    <t>6. Wadium należy zwrócić na nr konta w banku:</t>
  </si>
  <si>
    <t>8. Zobowiązujemy się dotrzymać wskazanego terminu realizacji zamówienia.</t>
  </si>
  <si>
    <t xml:space="preserve">9. Pod groźbą odpowiedzialności karnej oświadczamy, iż wszystkie załączone do oferty dokumenty i złożone oświadczenia opisują stan faktyczny i prawny, aktualny na dzień składania ofert (art. 297 kk). </t>
  </si>
  <si>
    <t>10. Składając niniejszą ofertę, zgodnie z art. 91 ust. 3a ustawy Pzp informuję, że wybór oferty:</t>
  </si>
  <si>
    <t>1. Akceptuję proponowany przez Zamawiającego Projekt umowy, który zobowiązuję się podpisać w miejscu i terminie wskazanym przez Zamawiającego.</t>
  </si>
  <si>
    <t>2. W przypadku wybrania mojej oferty, przed podpisaniem umowy wniosę zabezpieczenie należytego wykonania umowy w wysokości 5 % całkowitej ceny oferty brutto.</t>
  </si>
  <si>
    <t>3. Osobami uprawnionymi do merytorycznej współpracy i koordynacji w wykonywaniu zadania ze strony Wykonawcy są:</t>
  </si>
  <si>
    <t>......................................................................................................................................................</t>
  </si>
  <si>
    <t xml:space="preserve">Wartość brutto (PLN) lub procentowy udział podwykonawstwa: </t>
  </si>
  <si>
    <t>7. Oświadczam/y, że informacje i dokumenty zawarte w Ofercie na stronach od nr ..................... do nr ................... / w pliku ………………................. stanowią tajemnicę przedsiębiorstwa w rozumieniu przepisów o zwalczaniu nieuczciwej konkurencji i zastrzegamy, że nie mogą być one udostępniane. Informacje i dokumenty zawarte na pozostałych stronach Oferty są jawne. (W przypadku utajnienia oferty Wykonawca zobowiązany jest wykazać, iż zastrzeżone informacje stanowią tajemnicę przedsiębiorstwa w szczególności określając, w jaki sposób zostały spełnione przesłanki, o których mowa w art. 11 pkt. 4 ustawy z 16 kwietnia 1993 r. o zwalczaniu nieuczciwej konkurencji, zgodnie z którym tajemnicę przedsiębiorstwa stanowi określona informacja, jeżeli spełnia łącznie 3 warunki:</t>
  </si>
  <si>
    <t>Producent</t>
  </si>
  <si>
    <t>Model</t>
  </si>
  <si>
    <t>Załącznik nr 1 do Instrukcji dla Wykonawców Specyfikacji Istotnych Warunków Zamówienia</t>
  </si>
  <si>
    <t>………...……., dnia …………………….. r.</t>
  </si>
  <si>
    <t xml:space="preserve">3. Oświadczam/y, że uważam/y się za związanych niniejszą ofertą przez okres 60 dni od upływu terminu składania ofert. </t>
  </si>
  <si>
    <t xml:space="preserve">Pani/Pan: </t>
  </si>
  <si>
    <t>…..............</t>
  </si>
  <si>
    <t>L.p.</t>
  </si>
  <si>
    <t>Data zakończenia realizacji
(dd-mm-rrrr)</t>
  </si>
  <si>
    <t>Podmiot na rzecz którego zadanie zostało wykonane</t>
  </si>
  <si>
    <t>Formularz ofertowy</t>
  </si>
  <si>
    <t>szt. instalacji, w tym:</t>
  </si>
  <si>
    <t xml:space="preserve">     a. nie będzie prowadzić do powstania obowiązku podatkowego po stronie Zamawiającego, zgodnie z przepisami o podatku od towarów i usług, który miałby obowiązek rozliczyć,</t>
  </si>
  <si>
    <t xml:space="preserve">     b. będzie prowadzić do powstania obowiązku podatkowego po stronie Zamawiającego, zgodnie z przepisami o podatku od towarów i usług, który miałby obowiązek rozliczyć – w następującym zakresie:</t>
  </si>
  <si>
    <t xml:space="preserve">  a. ma charakter techniczny, technologiczny, organizacyjny przedsiębiorstwa lub jest to inna informacja mająca wartość gospodarczą,</t>
  </si>
  <si>
    <t xml:space="preserve">  b. nie została ujawniona do wiadomości publicznej,</t>
  </si>
  <si>
    <t xml:space="preserve">  c. podjęto w stosunku do niej niezbędne działania w celu zachowania poufności.</t>
  </si>
  <si>
    <t>Nazwa i adres podwykonawcy (jeśli jest znany):</t>
  </si>
  <si>
    <t>posiada doświadczenie, polegające na wykonaniu w okresie ostatnich 5 lat przed upływem terminu składania ofert, na stanowisku kierownika budowy lub kierownika robót sanitarnych (w formule dostawa z montażem lub robót budowlanych), zamówienia polegającego na wybudowaniu co najmniej 150 instalacji kolektorów słonecznych w ramach jednego zamówienia, w liczbie:</t>
  </si>
  <si>
    <t>Liczba instalacji kolektorów słonecznych</t>
  </si>
  <si>
    <t>Liczba instalacji
PV</t>
  </si>
  <si>
    <t xml:space="preserve">Oświadczamy, że osoba skierowana do realizacji zamówienia na stanowisku Kierownika Budowy (kierownika robót sanitarnych): </t>
  </si>
  <si>
    <t xml:space="preserve">Oświadczamy, że osoba skierowana do realizacji zamówienia na stanowisku Kierownika robót elektrycznych : </t>
  </si>
  <si>
    <t>Ilość</t>
  </si>
  <si>
    <t>Podstawowe urządzenia:
Kolektor słoneczny + Zbiornik akumulacyjny 
/ Panel fotowoltaiczny + Inwerter 
/ Pompa ciepła 
/ Kocioł</t>
  </si>
  <si>
    <t>I.1</t>
  </si>
  <si>
    <t>I.2</t>
  </si>
  <si>
    <t>II.2</t>
  </si>
  <si>
    <t>II.1</t>
  </si>
  <si>
    <t>III.1</t>
  </si>
  <si>
    <t>III.2</t>
  </si>
  <si>
    <t>RAZEM:</t>
  </si>
  <si>
    <t>Kolektory słoneczne:</t>
  </si>
  <si>
    <t>VI.1</t>
  </si>
  <si>
    <t>VI.2</t>
  </si>
  <si>
    <t>VIII.1</t>
  </si>
  <si>
    <t>IX.1</t>
  </si>
  <si>
    <t>IX.2</t>
  </si>
  <si>
    <t>X.1</t>
  </si>
  <si>
    <t>X.2</t>
  </si>
  <si>
    <t>XI.1</t>
  </si>
  <si>
    <t>XI.2</t>
  </si>
  <si>
    <t>IV.1</t>
  </si>
  <si>
    <t>IV.2</t>
  </si>
  <si>
    <t>V.1</t>
  </si>
  <si>
    <t>V.2</t>
  </si>
  <si>
    <t>VII.1</t>
  </si>
  <si>
    <t>VII.2</t>
  </si>
  <si>
    <t>VIII.2</t>
  </si>
  <si>
    <t>XII.2</t>
  </si>
  <si>
    <t>XII.1</t>
  </si>
  <si>
    <t>XIII.1</t>
  </si>
  <si>
    <t>XIV.1</t>
  </si>
  <si>
    <t>XIII.2</t>
  </si>
  <si>
    <t>XIV.2</t>
  </si>
  <si>
    <t>XV.1</t>
  </si>
  <si>
    <t>XV.2</t>
  </si>
  <si>
    <t>Gmina Stara Kornica</t>
  </si>
  <si>
    <t>Stara Kornica 191</t>
  </si>
  <si>
    <t>08-205 Stara Kornica</t>
  </si>
  <si>
    <t>NIP: 4960213725</t>
  </si>
  <si>
    <t>REGON: 030237724</t>
  </si>
  <si>
    <t>Gmina Dobre</t>
  </si>
  <si>
    <t>05-307 Dobre</t>
  </si>
  <si>
    <t>NIP: 8222146613</t>
  </si>
  <si>
    <t>REGON: 711582658</t>
  </si>
  <si>
    <t>Gmina Jakubów</t>
  </si>
  <si>
    <t>ul. Mińska 15</t>
  </si>
  <si>
    <t xml:space="preserve">05-306 Jakubów </t>
  </si>
  <si>
    <t>NIP: 8222146582</t>
  </si>
  <si>
    <t>REGON: 711582718</t>
  </si>
  <si>
    <t>Gmina Stanisławów</t>
  </si>
  <si>
    <t>ul. Rynek 32</t>
  </si>
  <si>
    <t xml:space="preserve">05-304 Stanisławów </t>
  </si>
  <si>
    <t>NIP: 8222147156</t>
  </si>
  <si>
    <t>REGON: 711582434</t>
  </si>
  <si>
    <t>ul. T. Kościuszki 1</t>
  </si>
  <si>
    <t>na dostawę i montaż wraz z zaprojektowaniem i uruchomieniem instalacji kolektorów słonecznych</t>
  </si>
  <si>
    <t xml:space="preserve">i instalacji fotowoltaicznych na nieruchomościach prywatnych i na budynkach użyteczności publicznej w ramach Projektu pn. </t>
  </si>
  <si>
    <t>„Energia dla przyszłości - odnawialne źródła energii w gminach wschodniego Mazowsza: Dobre, Jakubów, Stanisławów, Stara Kornica”</t>
  </si>
  <si>
    <t>Załącznik nr 1 do Instrukcji dla Wykonawców Specyfikacji Istotnych Warunków Zamówienia na dostawę i montaż wraz z zaprojektowaniem i uruchomieniem instalacji kolektorów słonecznych i instalacji fotowoltaicznych na nieruchomościach prywatnych i na budynkach użyteczności publicznej w ramach Projektu pn. „Energia dla przyszłości - odnawialne źródła energii w gminach wschodniego Mazowsza: Dobre, Jakubów, Stanisławów, Stara Kornica”</t>
  </si>
  <si>
    <t>GMINA STARA KORNICA</t>
  </si>
  <si>
    <t>GMINA DOBRE</t>
  </si>
  <si>
    <t>GMINA JAKUBÓW</t>
  </si>
  <si>
    <t>GMINA STANISŁAWÓW</t>
  </si>
  <si>
    <t>Instalacje fotowoltaiczne prywatne:</t>
  </si>
  <si>
    <t>Instalacje fotowoltaiczne użyteczności publicznej:</t>
  </si>
  <si>
    <t>INSTALACJE ZLOKALIZOWANE NA BUDYNAKCH UŻYTECZNOŚCI PUBLICZNEJ</t>
  </si>
  <si>
    <r>
      <t>Odpowiadając na ogłoszenie o przetargu nieograniczonym na dostawę i montaż wraz z zaprojektowaniem i uruchomieniem 285 instalacji kolektorów słonecznych i 188 mikroinstalacji fotowoltaicznych w ramach Projektu pn. „Energia dla przyszłości - odnawialne źródła energii w gminach wschodniego Mazowsza: Dobre, Jakubów, Stanisławów, Stara Kornica”, w tym: wykonanie dokumentacji projektowych dla 285 instalacji kolektorów słonecznych i 178 mikroinstalacji fotowoltaicznych na prywatnych budynkach należących do mieszkańców Gmin oraz 10 instalacji fotowoltaicznych na budynkach użyteczności publicznej, dostawa elementów instalacji i przeprowadzenie na miejscu montażów instalacji wraz z infrastrukturą towarzyszącą i przyłączeniem do wewnętrznych instalacji budynku wraz z uruchomieniem i instruktażem</t>
    </r>
    <r>
      <rPr>
        <sz val="10"/>
        <color indexed="8"/>
        <rFont val="Calibri"/>
        <family val="2"/>
      </rPr>
      <t>, oferujemy wykonanie przedmiotu zamówienia opisanego w specyfikacji istotnych warunków zmówienia, a w szczególności w opisie przedmiotu zamówienia, za cenę:</t>
    </r>
  </si>
  <si>
    <t>posiada doświadczenie, polegające na wykonaniu w okresie ostatnich 5 lat przed upływem terminu składania ofert, na stanowisku kierownika budowy lub kierownika robót elektrycznych (w formule dostawa z montażem lub robót budowlanych), zamówienia polegającego na wybudowaniu co najmniej 100 instalacji fotowoltaicznych w ramach jednego zamówienia, w liczbie:</t>
  </si>
  <si>
    <t>Zestaw I: 2 kolektory słoneczne płaskie dla gospodarstwa domowego o powierzchni apertury min. 1,85 m2 każdy, zasilające podgrzewacz pojemnościowy o objętości netto min. 240 dm3   - PRACE PROJEKTOWE</t>
  </si>
  <si>
    <t>Zestaw I: 2 kolektory słoneczne płaskie dla gospodarstwa domowego o powierzchni apertury min. 1,85 m2 każdy, zasilające podgrzewacz pojemnościowy o objętości netto min. 240 dm3   - DOSTAWA I MONTAŻ</t>
  </si>
  <si>
    <t>Zestaw II: 3 kolektory słoneczne płaskie dla gospodarstwa domowego o powierzchni apertury min. 1,85 m2 każdy, zasilające podgrzewacz pojemnościowy o objętości netto min. 280 dm3  - PRACE PROJEKTOWE</t>
  </si>
  <si>
    <t>Zestaw II: 3 kolektory słoneczne płaskie dla gospodarstwa domowego o powierzchni apertury min. 1,85 m2 każdy, zasilające podgrzewacz pojemnościowy o objętości netto min. 280 dm3  - DOSTAWA I MONTAŻ</t>
  </si>
  <si>
    <t>Zestaw III: instalacja paneli fotowoltaicznych na nieruchomościach prywatnych o łącznej mocy min. 2,04 Kw  - PRACE PROJEKTOWE</t>
  </si>
  <si>
    <t>Zestaw III: instalacja paneli fotowoltaicznych na nieruchomościach prywatnych o łącznej mocy min. 2,04 kW  - DOSTAWA I MONTAŻ</t>
  </si>
  <si>
    <t>Zestaw IV: instalacja paneli fotowoltaicznych na nieruchomościach prywatnych o łącznej mocy min. 3,06 Kw  - PRACE PROJEKTOWE</t>
  </si>
  <si>
    <t>Zestaw IV: instalacja paneli fotowoltaicznych na nieruchomościach prywatnych o łącznej mocy min. 3,06 kW  - DOSTAWA I MONTAŻ</t>
  </si>
  <si>
    <t>Zestaw V: instalacja paneli fotowoltaicznych na nieruchomościach prywatnych o łącznej mocy min. 4,08 Kw  - PRACE PROJEKTOWE</t>
  </si>
  <si>
    <t>Zestaw V: instalacja paneli fotowoltaicznych na nieruchomościach prywatnych o łącznej mocy min. 4,08 kW  - DOSTAWA I MONTAŻ</t>
  </si>
  <si>
    <t>Zestaw VI: instalacja paneli fotowoltaicznych na nieruchomościach prywatnych o łącznej mocy min. 5,10 Kw  - PRACE PROJEKTOWE</t>
  </si>
  <si>
    <t>Zestaw VI: instalacja paneli fotowoltaicznych na nieruchomościach prywatnych o łącznej mocy min. 5,10 kW  - DOSTAWA I MONTAŻ</t>
  </si>
  <si>
    <t>Zestaw VII: instalacja paneli fotowoltaicznych na nieruchomościach prywatnych o łącznej mocy min. 6,12 Kw  - PRACE PROJEKTOWE</t>
  </si>
  <si>
    <t>Zestaw VII: instalacja paneli fotowoltaicznych na nieruchomościach prywatnych o łącznej mocy min. 6,12 kW  - DOSTAWA I MONTAŻ</t>
  </si>
  <si>
    <t>Zestaw VIII: instalacja paneli fotowoltaicznych na budynku użyteczności publicznej o łącznej mocy min. 2,04 kW  - PRACE PROJEKTOWE</t>
  </si>
  <si>
    <t>Zestaw VIII: instalacja paneli fotowoltaicznych na budynku użyteczności publicznej o łącznej mocy min. 2,04 kW  - DOSTAWA I MONTAŻ</t>
  </si>
  <si>
    <t>Zestaw IX: instalacja paneli fotowoltaicznych na budynku użyteczności publicznej o łącznej mocy min. 5,10 kW  - PRACE PROJEKTOWE</t>
  </si>
  <si>
    <t>Zestaw IX: instalacja paneli fotowoltaicznych na budynku użyteczności publicznej o łącznej mocy min. 5,10 kW  - DOSTAWA I MONTAŻ</t>
  </si>
  <si>
    <t>Zestaw X: instalacja paneli fotowoltaicznych na budynku użyteczności publicznej o łącznej mocy min. 8,84 kW  - PRACE PROJEKTOWE</t>
  </si>
  <si>
    <t>Zestaw X: instalacja paneli fotowoltaicznych na budynku użyteczności publicznej o łącznej mocy min. 8,84 kW  - DOSTAWA I MONTAŻ</t>
  </si>
  <si>
    <t>Zestaw XI: instalacja paneli fotowoltaicznych na budynku użyteczności publicznej o łącznej mocy min. 10,88 kW - PRACE PROJEKTOWE</t>
  </si>
  <si>
    <t>Zestaw XI: instalacja paneli fotowoltaicznych na budynku użyteczności publicznej o łącznej mocy min. 10,88 kW - DOSTAWA I MONTAŻ</t>
  </si>
  <si>
    <t>Zestaw XII: instalacja paneli fotowoltaicznych na budynku użyteczności publicznej o łącznej mocy min. 13,94 kW  - PRACE PROJEKTOWE</t>
  </si>
  <si>
    <t>Zestaw XII: instalacja paneli fotowoltaicznych na budynku użyteczności publicznej o łącznej mocy min. 13,94 kW  - DOSTAWA I MONTAŻ</t>
  </si>
  <si>
    <t>Zestaw XIII: instalacja paneli fotowoltaicznych na budynku użyteczności publicznej o łącznej mocy min. 17,68 kW  - PRACE PROJEKTOWE</t>
  </si>
  <si>
    <t>Zestaw XIII: instalacja paneli fotowoltaicznych na budynku użyteczności publicznej o łącznej mocy min. 17,68 kW  - DOSTAWA I MONTAŻ</t>
  </si>
  <si>
    <t>Zestaw XIV: instalacja paneli fotowoltaicznych na budynku użyteczności publicznej o łącznej mocy min. 20,40 kW  - PRACE PROJEKTOWE</t>
  </si>
  <si>
    <t>Zestaw XIV: instalacja paneli fotowoltaicznych na budynku użyteczności publicznej o łącznej mocy min. 20,40 kW  - DOSTAWA I MONTAŻ</t>
  </si>
  <si>
    <t>Zestaw XV: instalacja paneli fotowoltaicznych na budynku użyteczności publicznej o łącznej mocy min. 39,44 kW  - PRACE PROJEKTOWE</t>
  </si>
  <si>
    <t>Zestaw XV: instalacja paneli fotowoltaicznych na budynku użyteczności publicznej o łącznej mocy min. 39,44 kW  - DOSTAWA I MONTAŻ</t>
  </si>
  <si>
    <t>INSTALACJE ZLOKALIZOWANE NA / W BUDYNKU MIESZKALNYM / FUNKCJONALNIE POWIĄZANE Z BUDYNKIEM MIESZKALNYM o pow. do 300 m2</t>
  </si>
  <si>
    <t>Nazwa i opis zamówienia
oraz pełniona funcja</t>
  </si>
  <si>
    <t>BUZ.271.6.2019</t>
  </si>
  <si>
    <t>Znak: BUZ.271.6.2019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</si>
</sst>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#,##0.0"/>
    <numFmt numFmtId="172" formatCode="0.0"/>
    <numFmt numFmtId="173" formatCode="#,##0&quot; %&quot;"/>
    <numFmt numFmtId="174" formatCode="#,##0&quot; os.&quot;"/>
    <numFmt numFmtId="175" formatCode="#,##0&quot; szt.&quot;"/>
    <numFmt numFmtId="176" formatCode="#,##0.0&quot; m2&quot;"/>
    <numFmt numFmtId="177" formatCode="#,##0&quot; l&quot;"/>
    <numFmt numFmtId="178" formatCode="_-* #,##0\ [$zł-415]_-;\-* #,##0\ [$zł-415]_-;_-* &quot;-&quot;??\ [$zł-415]_-;_-@_-"/>
    <numFmt numFmtId="179" formatCode="#,##0.00&quot; kW&quot;"/>
    <numFmt numFmtId="180" formatCode="_-* #,##0\ &quot;zł&quot;_-;\-* #,##0\ &quot;zł&quot;_-;_-* &quot;-&quot;??\ &quot;zł&quot;_-;_-@_-"/>
    <numFmt numFmtId="181" formatCode="#,##0&quot; W&quot;"/>
    <numFmt numFmtId="182" formatCode="#,##0&quot; W/m2&quot;"/>
    <numFmt numFmtId="183" formatCode="yyyy/mm/dd;@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8"/>
      <color indexed="10"/>
      <name val="Arial"/>
      <family val="2"/>
    </font>
    <font>
      <b/>
      <u val="single"/>
      <sz val="14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u val="single"/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Calibri"/>
      <family val="2"/>
    </font>
    <font>
      <b/>
      <u val="single"/>
      <sz val="14"/>
      <color theme="1"/>
      <name val="Calibri"/>
      <family val="2"/>
    </font>
    <font>
      <b/>
      <u val="single"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medium"/>
      <bottom style="medium"/>
    </border>
    <border>
      <left style="medium"/>
      <right style="hair">
        <color rgb="FF000000"/>
      </right>
      <top style="medium"/>
      <bottom style="hair">
        <color rgb="FF000000"/>
      </bottom>
    </border>
    <border>
      <left style="hair">
        <color rgb="FF000000"/>
      </left>
      <right style="hair">
        <color rgb="FF000000"/>
      </right>
      <top style="medium"/>
      <bottom style="hair">
        <color rgb="FF000000"/>
      </bottom>
    </border>
    <border>
      <left style="hair">
        <color rgb="FF000000"/>
      </left>
      <right style="medium"/>
      <top style="medium"/>
      <bottom style="hair">
        <color rgb="FF000000"/>
      </bottom>
    </border>
    <border>
      <left style="medium"/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medium"/>
      <top style="hair">
        <color rgb="FF000000"/>
      </top>
      <bottom>
        <color indexed="63"/>
      </bottom>
    </border>
    <border>
      <left style="hair">
        <color rgb="FF000000"/>
      </left>
      <right style="medium"/>
      <top style="medium"/>
      <bottom style="medium"/>
    </border>
    <border>
      <left style="medium"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medium"/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medium"/>
      <bottom style="medium"/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 style="medium"/>
      <right style="hair">
        <color rgb="FF000000"/>
      </right>
      <top style="medium"/>
      <bottom style="medium"/>
    </border>
    <border>
      <left style="hair">
        <color rgb="FF000000"/>
      </left>
      <right style="medium"/>
      <top style="hair">
        <color rgb="FF000000"/>
      </top>
      <bottom style="hair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hair">
        <color rgb="FF000000"/>
      </bottom>
    </border>
    <border>
      <left style="hair"/>
      <right style="medium"/>
      <top style="medium"/>
      <bottom style="hair">
        <color rgb="FF000000"/>
      </bottom>
    </border>
    <border>
      <left style="medium"/>
      <right style="hair"/>
      <top style="hair">
        <color rgb="FF000000"/>
      </top>
      <bottom>
        <color indexed="63"/>
      </bottom>
    </border>
    <border>
      <left style="hair"/>
      <right style="medium"/>
      <top style="hair">
        <color rgb="FF000000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>
        <color rgb="FF000000"/>
      </top>
      <bottom style="hair">
        <color rgb="FF000000"/>
      </bottom>
    </border>
    <border>
      <left style="hair"/>
      <right style="medium"/>
      <top style="hair">
        <color rgb="FF000000"/>
      </top>
      <bottom style="hair">
        <color rgb="FF000000"/>
      </bottom>
    </border>
    <border>
      <left style="thin"/>
      <right style="thin"/>
      <top style="thin"/>
      <bottom style="thin"/>
    </border>
    <border>
      <left style="medium"/>
      <right style="hair">
        <color rgb="FF000000"/>
      </right>
      <top>
        <color indexed="63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>
        <color rgb="FF000000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>
        <color indexed="63"/>
      </top>
      <bottom style="hair">
        <color rgb="FF000000"/>
      </bottom>
    </border>
    <border>
      <left style="hair"/>
      <right style="medium"/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33" borderId="10" xfId="0" applyFont="1" applyFill="1" applyBorder="1" applyAlignment="1">
      <alignment vertical="center"/>
    </xf>
    <xf numFmtId="0" fontId="51" fillId="0" borderId="10" xfId="0" applyFont="1" applyBorder="1" applyAlignment="1">
      <alignment vertical="center" wrapText="1"/>
    </xf>
    <xf numFmtId="0" fontId="52" fillId="33" borderId="10" xfId="0" applyFont="1" applyFill="1" applyBorder="1" applyAlignment="1">
      <alignment horizontal="center" vertical="center"/>
    </xf>
    <xf numFmtId="44" fontId="52" fillId="33" borderId="10" xfId="0" applyNumberFormat="1" applyFont="1" applyFill="1" applyBorder="1" applyAlignment="1">
      <alignment vertical="center"/>
    </xf>
    <xf numFmtId="0" fontId="52" fillId="0" borderId="11" xfId="0" applyFont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vertical="center"/>
    </xf>
    <xf numFmtId="0" fontId="53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9" fontId="51" fillId="0" borderId="10" xfId="0" applyNumberFormat="1" applyFont="1" applyBorder="1" applyAlignment="1">
      <alignment horizontal="center" vertical="center"/>
    </xf>
    <xf numFmtId="44" fontId="51" fillId="0" borderId="10" xfId="6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2" fillId="33" borderId="19" xfId="0" applyFont="1" applyFill="1" applyBorder="1" applyAlignment="1">
      <alignment vertical="center"/>
    </xf>
    <xf numFmtId="0" fontId="52" fillId="0" borderId="2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1" fillId="33" borderId="22" xfId="0" applyFont="1" applyFill="1" applyBorder="1" applyAlignment="1">
      <alignment horizontal="center" vertical="center"/>
    </xf>
    <xf numFmtId="44" fontId="51" fillId="0" borderId="23" xfId="6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2" fillId="33" borderId="23" xfId="0" applyFont="1" applyFill="1" applyBorder="1" applyAlignment="1">
      <alignment horizontal="center" vertical="center"/>
    </xf>
    <xf numFmtId="0" fontId="51" fillId="33" borderId="24" xfId="0" applyFont="1" applyFill="1" applyBorder="1" applyAlignment="1">
      <alignment horizontal="center" vertical="center"/>
    </xf>
    <xf numFmtId="44" fontId="51" fillId="0" borderId="25" xfId="0" applyNumberFormat="1" applyFont="1" applyBorder="1" applyAlignment="1">
      <alignment horizontal="center" vertical="center"/>
    </xf>
    <xf numFmtId="0" fontId="52" fillId="33" borderId="19" xfId="0" applyFont="1" applyFill="1" applyBorder="1" applyAlignment="1">
      <alignment horizontal="center" vertical="center"/>
    </xf>
    <xf numFmtId="44" fontId="51" fillId="0" borderId="10" xfId="60" applyFont="1" applyBorder="1" applyAlignment="1" quotePrefix="1">
      <alignment horizontal="center" vertical="center"/>
    </xf>
    <xf numFmtId="44" fontId="51" fillId="0" borderId="10" xfId="60" applyFont="1" applyBorder="1" applyAlignment="1">
      <alignment horizontal="center" vertical="center"/>
    </xf>
    <xf numFmtId="44" fontId="51" fillId="0" borderId="23" xfId="60" applyFont="1" applyBorder="1" applyAlignment="1">
      <alignment horizontal="center" vertical="center"/>
    </xf>
    <xf numFmtId="44" fontId="51" fillId="0" borderId="10" xfId="60" applyFont="1" applyBorder="1" applyAlignment="1" quotePrefix="1">
      <alignment horizontal="center" vertical="center"/>
    </xf>
    <xf numFmtId="44" fontId="51" fillId="0" borderId="25" xfId="0" applyNumberFormat="1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44" fontId="51" fillId="0" borderId="25" xfId="60" applyFont="1" applyBorder="1" applyAlignment="1">
      <alignment horizontal="center" vertical="center"/>
    </xf>
    <xf numFmtId="0" fontId="52" fillId="33" borderId="25" xfId="0" applyFont="1" applyFill="1" applyBorder="1" applyAlignment="1">
      <alignment horizontal="center" vertical="center"/>
    </xf>
    <xf numFmtId="44" fontId="51" fillId="0" borderId="25" xfId="6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5" fillId="0" borderId="0" xfId="0" applyFont="1" applyAlignment="1">
      <alignment horizontal="left" vertical="center" wrapText="1"/>
    </xf>
    <xf numFmtId="0" fontId="55" fillId="0" borderId="26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55" fillId="0" borderId="27" xfId="0" applyFont="1" applyBorder="1" applyAlignment="1">
      <alignment vertical="center"/>
    </xf>
    <xf numFmtId="0" fontId="55" fillId="0" borderId="28" xfId="0" applyFont="1" applyBorder="1" applyAlignment="1">
      <alignment vertical="center"/>
    </xf>
    <xf numFmtId="0" fontId="55" fillId="0" borderId="29" xfId="0" applyFont="1" applyBorder="1" applyAlignment="1">
      <alignment vertical="center"/>
    </xf>
    <xf numFmtId="0" fontId="55" fillId="0" borderId="30" xfId="0" applyFont="1" applyBorder="1" applyAlignment="1">
      <alignment vertical="center"/>
    </xf>
    <xf numFmtId="0" fontId="57" fillId="0" borderId="0" xfId="0" applyFont="1" applyAlignment="1">
      <alignment horizontal="left" vertical="center"/>
    </xf>
    <xf numFmtId="44" fontId="57" fillId="0" borderId="26" xfId="60" applyFont="1" applyBorder="1" applyAlignment="1">
      <alignment horizontal="left" vertical="center"/>
    </xf>
    <xf numFmtId="44" fontId="57" fillId="0" borderId="0" xfId="60" applyFont="1" applyAlignment="1">
      <alignment horizontal="left" vertical="center"/>
    </xf>
    <xf numFmtId="44" fontId="57" fillId="0" borderId="27" xfId="60" applyFont="1" applyBorder="1" applyAlignment="1">
      <alignment horizontal="left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5" fillId="0" borderId="31" xfId="0" applyFont="1" applyBorder="1" applyAlignment="1">
      <alignment vertical="center"/>
    </xf>
    <xf numFmtId="0" fontId="52" fillId="0" borderId="32" xfId="0" applyFont="1" applyBorder="1" applyAlignment="1">
      <alignment horizontal="center" vertical="center" wrapText="1"/>
    </xf>
    <xf numFmtId="0" fontId="52" fillId="0" borderId="33" xfId="0" applyFont="1" applyBorder="1" applyAlignment="1">
      <alignment horizontal="center" vertical="center" wrapText="1"/>
    </xf>
    <xf numFmtId="0" fontId="52" fillId="0" borderId="34" xfId="0" applyFont="1" applyBorder="1" applyAlignment="1">
      <alignment horizontal="center" vertical="center" wrapText="1"/>
    </xf>
    <xf numFmtId="0" fontId="52" fillId="0" borderId="35" xfId="0" applyFont="1" applyBorder="1" applyAlignment="1">
      <alignment horizontal="center" vertical="center" wrapText="1"/>
    </xf>
    <xf numFmtId="0" fontId="51" fillId="33" borderId="36" xfId="0" applyFont="1" applyFill="1" applyBorder="1" applyAlignment="1">
      <alignment horizontal="center" vertical="center"/>
    </xf>
    <xf numFmtId="0" fontId="51" fillId="33" borderId="37" xfId="0" applyFont="1" applyFill="1" applyBorder="1" applyAlignment="1">
      <alignment horizontal="center" vertical="center"/>
    </xf>
    <xf numFmtId="0" fontId="52" fillId="33" borderId="38" xfId="0" applyFont="1" applyFill="1" applyBorder="1" applyAlignment="1">
      <alignment horizontal="center" vertical="center"/>
    </xf>
    <xf numFmtId="0" fontId="52" fillId="33" borderId="39" xfId="0" applyFont="1" applyFill="1" applyBorder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55" fillId="0" borderId="0" xfId="0" applyFont="1" applyBorder="1" applyAlignment="1">
      <alignment vertical="center"/>
    </xf>
    <xf numFmtId="44" fontId="52" fillId="0" borderId="13" xfId="60" applyFont="1" applyBorder="1" applyAlignment="1">
      <alignment horizontal="center" vertical="center" wrapText="1"/>
    </xf>
    <xf numFmtId="44" fontId="52" fillId="0" borderId="16" xfId="60" applyFont="1" applyBorder="1" applyAlignment="1">
      <alignment horizontal="center" vertical="center" wrapText="1"/>
    </xf>
    <xf numFmtId="44" fontId="51" fillId="33" borderId="24" xfId="60" applyFont="1" applyFill="1" applyBorder="1" applyAlignment="1">
      <alignment horizontal="center" vertical="center"/>
    </xf>
    <xf numFmtId="44" fontId="52" fillId="33" borderId="19" xfId="60" applyFont="1" applyFill="1" applyBorder="1" applyAlignment="1">
      <alignment horizontal="center" vertical="center"/>
    </xf>
    <xf numFmtId="44" fontId="51" fillId="0" borderId="0" xfId="60" applyFont="1" applyAlignment="1">
      <alignment horizontal="center" vertical="center"/>
    </xf>
    <xf numFmtId="44" fontId="57" fillId="0" borderId="26" xfId="60" applyFont="1" applyBorder="1" applyAlignment="1">
      <alignment horizontal="left" vertical="center"/>
    </xf>
    <xf numFmtId="44" fontId="57" fillId="0" borderId="27" xfId="60" applyFont="1" applyBorder="1" applyAlignment="1">
      <alignment horizontal="left" vertical="center"/>
    </xf>
    <xf numFmtId="44" fontId="57" fillId="0" borderId="0" xfId="60" applyFont="1" applyAlignment="1">
      <alignment horizontal="left" vertical="center"/>
    </xf>
    <xf numFmtId="171" fontId="57" fillId="0" borderId="26" xfId="0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 vertical="center"/>
    </xf>
    <xf numFmtId="44" fontId="55" fillId="0" borderId="26" xfId="60" applyFont="1" applyBorder="1" applyAlignment="1">
      <alignment horizontal="left" vertical="center"/>
    </xf>
    <xf numFmtId="171" fontId="55" fillId="0" borderId="40" xfId="0" applyNumberFormat="1" applyFont="1" applyFill="1" applyBorder="1" applyAlignment="1">
      <alignment horizontal="center" vertical="center"/>
    </xf>
    <xf numFmtId="3" fontId="55" fillId="0" borderId="40" xfId="0" applyNumberFormat="1" applyFont="1" applyFill="1" applyBorder="1" applyAlignment="1">
      <alignment horizontal="center" vertical="center" wrapText="1"/>
    </xf>
    <xf numFmtId="44" fontId="51" fillId="12" borderId="19" xfId="60" applyFont="1" applyFill="1" applyBorder="1" applyAlignment="1">
      <alignment horizontal="center" vertical="center"/>
    </xf>
    <xf numFmtId="0" fontId="55" fillId="0" borderId="40" xfId="0" applyFont="1" applyFill="1" applyBorder="1" applyAlignment="1">
      <alignment horizontal="left" vertical="center" wrapText="1"/>
    </xf>
    <xf numFmtId="44" fontId="57" fillId="0" borderId="27" xfId="60" applyFont="1" applyBorder="1" applyAlignment="1">
      <alignment horizontal="left" vertical="center"/>
    </xf>
    <xf numFmtId="44" fontId="57" fillId="0" borderId="0" xfId="60" applyFont="1" applyAlignment="1">
      <alignment horizontal="left" vertical="center"/>
    </xf>
    <xf numFmtId="0" fontId="55" fillId="0" borderId="40" xfId="0" applyFont="1" applyFill="1" applyBorder="1" applyAlignment="1">
      <alignment horizontal="center" vertical="center" wrapText="1"/>
    </xf>
    <xf numFmtId="0" fontId="52" fillId="0" borderId="41" xfId="0" applyFont="1" applyBorder="1" applyAlignment="1">
      <alignment horizontal="center" vertical="center" wrapText="1"/>
    </xf>
    <xf numFmtId="0" fontId="52" fillId="0" borderId="42" xfId="0" applyFont="1" applyBorder="1" applyAlignment="1">
      <alignment horizontal="center" vertical="center" wrapText="1"/>
    </xf>
    <xf numFmtId="0" fontId="52" fillId="0" borderId="43" xfId="0" applyFont="1" applyBorder="1" applyAlignment="1">
      <alignment horizontal="center" vertical="center" wrapText="1"/>
    </xf>
    <xf numFmtId="0" fontId="52" fillId="0" borderId="44" xfId="0" applyFont="1" applyBorder="1" applyAlignment="1">
      <alignment horizontal="center" vertical="center" wrapText="1"/>
    </xf>
    <xf numFmtId="0" fontId="52" fillId="0" borderId="45" xfId="0" applyFont="1" applyBorder="1" applyAlignment="1">
      <alignment horizontal="center" vertical="center" wrapText="1"/>
    </xf>
    <xf numFmtId="44" fontId="52" fillId="0" borderId="41" xfId="60" applyFont="1" applyBorder="1" applyAlignment="1">
      <alignment horizontal="center" vertical="center" wrapText="1"/>
    </xf>
    <xf numFmtId="0" fontId="52" fillId="0" borderId="46" xfId="0" applyFont="1" applyBorder="1" applyAlignment="1">
      <alignment horizontal="center" vertical="center" wrapText="1"/>
    </xf>
    <xf numFmtId="0" fontId="58" fillId="33" borderId="24" xfId="0" applyFont="1" applyFill="1" applyBorder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10" xfId="0" applyFont="1" applyBorder="1" applyAlignment="1">
      <alignment vertical="center" wrapText="1"/>
    </xf>
    <xf numFmtId="9" fontId="51" fillId="0" borderId="10" xfId="0" applyNumberFormat="1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5" fillId="0" borderId="47" xfId="0" applyFont="1" applyFill="1" applyBorder="1" applyAlignment="1">
      <alignment horizontal="center" vertical="center" wrapText="1"/>
    </xf>
    <xf numFmtId="0" fontId="55" fillId="0" borderId="48" xfId="0" applyFont="1" applyFill="1" applyBorder="1" applyAlignment="1">
      <alignment horizontal="center" vertical="center" wrapText="1"/>
    </xf>
    <xf numFmtId="0" fontId="55" fillId="0" borderId="49" xfId="0" applyFont="1" applyFill="1" applyBorder="1" applyAlignment="1">
      <alignment horizontal="center" vertical="center" wrapText="1"/>
    </xf>
    <xf numFmtId="183" fontId="55" fillId="0" borderId="47" xfId="60" applyNumberFormat="1" applyFont="1" applyBorder="1" applyAlignment="1">
      <alignment horizontal="left" vertical="center" wrapText="1"/>
    </xf>
    <xf numFmtId="183" fontId="55" fillId="0" borderId="49" xfId="60" applyNumberFormat="1" applyFont="1" applyBorder="1" applyAlignment="1">
      <alignment horizontal="left" vertical="center" wrapText="1"/>
    </xf>
    <xf numFmtId="44" fontId="55" fillId="0" borderId="40" xfId="60" applyFont="1" applyBorder="1" applyAlignment="1">
      <alignment horizontal="left" vertical="center" wrapText="1"/>
    </xf>
    <xf numFmtId="0" fontId="57" fillId="0" borderId="0" xfId="0" applyFont="1" applyAlignment="1">
      <alignment horizontal="left" vertical="center"/>
    </xf>
    <xf numFmtId="0" fontId="59" fillId="0" borderId="31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29" xfId="0" applyFont="1" applyBorder="1" applyAlignment="1">
      <alignment horizontal="center" vertical="center" wrapText="1"/>
    </xf>
    <xf numFmtId="0" fontId="59" fillId="0" borderId="29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 wrapText="1"/>
    </xf>
    <xf numFmtId="44" fontId="57" fillId="0" borderId="26" xfId="60" applyFont="1" applyBorder="1" applyAlignment="1">
      <alignment horizontal="left" vertical="center"/>
    </xf>
    <xf numFmtId="44" fontId="57" fillId="0" borderId="0" xfId="60" applyFont="1" applyAlignment="1">
      <alignment horizontal="left" vertical="center"/>
    </xf>
    <xf numFmtId="44" fontId="57" fillId="0" borderId="27" xfId="60" applyFont="1" applyBorder="1" applyAlignment="1">
      <alignment horizontal="left" vertical="center"/>
    </xf>
    <xf numFmtId="0" fontId="57" fillId="0" borderId="26" xfId="0" applyFont="1" applyBorder="1" applyAlignment="1">
      <alignment horizontal="left" vertical="center"/>
    </xf>
    <xf numFmtId="0" fontId="57" fillId="0" borderId="27" xfId="0" applyFont="1" applyBorder="1" applyAlignment="1">
      <alignment horizontal="left" vertical="center"/>
    </xf>
    <xf numFmtId="0" fontId="55" fillId="0" borderId="26" xfId="0" applyFont="1" applyFill="1" applyBorder="1" applyAlignment="1">
      <alignment horizontal="left" vertical="center" wrapText="1"/>
    </xf>
    <xf numFmtId="0" fontId="55" fillId="0" borderId="0" xfId="0" applyFont="1" applyFill="1" applyAlignment="1">
      <alignment horizontal="left" vertical="center" wrapText="1"/>
    </xf>
    <xf numFmtId="0" fontId="55" fillId="0" borderId="27" xfId="0" applyFont="1" applyFill="1" applyBorder="1" applyAlignment="1">
      <alignment horizontal="left" vertical="center" wrapText="1"/>
    </xf>
    <xf numFmtId="0" fontId="55" fillId="0" borderId="0" xfId="0" applyFont="1" applyAlignment="1">
      <alignment horizontal="left" vertical="center" wrapText="1" indent="1"/>
    </xf>
    <xf numFmtId="0" fontId="55" fillId="0" borderId="0" xfId="0" applyFont="1" applyAlignment="1">
      <alignment horizontal="left" vertical="center"/>
    </xf>
    <xf numFmtId="44" fontId="55" fillId="0" borderId="40" xfId="60" applyFont="1" applyBorder="1" applyAlignment="1">
      <alignment horizontal="center" vertical="center" wrapText="1"/>
    </xf>
    <xf numFmtId="0" fontId="55" fillId="0" borderId="48" xfId="0" applyFont="1" applyFill="1" applyBorder="1" applyAlignment="1">
      <alignment horizontal="center" vertical="center"/>
    </xf>
    <xf numFmtId="0" fontId="55" fillId="0" borderId="49" xfId="0" applyFont="1" applyFill="1" applyBorder="1" applyAlignment="1">
      <alignment horizontal="center" vertical="center"/>
    </xf>
    <xf numFmtId="0" fontId="51" fillId="12" borderId="34" xfId="0" applyFont="1" applyFill="1" applyBorder="1" applyAlignment="1">
      <alignment horizontal="center" vertical="center"/>
    </xf>
    <xf numFmtId="0" fontId="51" fillId="12" borderId="50" xfId="0" applyFont="1" applyFill="1" applyBorder="1" applyAlignment="1">
      <alignment horizontal="center" vertical="center"/>
    </xf>
    <xf numFmtId="0" fontId="51" fillId="12" borderId="35" xfId="0" applyFont="1" applyFill="1" applyBorder="1" applyAlignment="1">
      <alignment horizontal="center" vertical="center"/>
    </xf>
    <xf numFmtId="0" fontId="51" fillId="12" borderId="51" xfId="0" applyFont="1" applyFill="1" applyBorder="1" applyAlignment="1">
      <alignment horizontal="center" vertical="center"/>
    </xf>
    <xf numFmtId="0" fontId="59" fillId="0" borderId="52" xfId="0" applyFont="1" applyBorder="1" applyAlignment="1">
      <alignment horizontal="left" vertical="center" wrapText="1"/>
    </xf>
    <xf numFmtId="0" fontId="59" fillId="0" borderId="53" xfId="0" applyFont="1" applyBorder="1" applyAlignment="1">
      <alignment horizontal="left" vertical="center" wrapText="1"/>
    </xf>
    <xf numFmtId="0" fontId="61" fillId="0" borderId="54" xfId="0" applyFont="1" applyBorder="1" applyAlignment="1">
      <alignment horizontal="center" vertical="center" wrapText="1"/>
    </xf>
    <xf numFmtId="0" fontId="61" fillId="0" borderId="55" xfId="0" applyFont="1" applyBorder="1" applyAlignment="1">
      <alignment horizontal="center" vertical="center" wrapText="1"/>
    </xf>
    <xf numFmtId="0" fontId="61" fillId="0" borderId="56" xfId="0" applyFont="1" applyBorder="1" applyAlignment="1">
      <alignment horizontal="center" vertical="center" wrapText="1"/>
    </xf>
    <xf numFmtId="0" fontId="52" fillId="0" borderId="36" xfId="0" applyFont="1" applyBorder="1" applyAlignment="1">
      <alignment horizontal="center" vertical="center" wrapText="1"/>
    </xf>
    <xf numFmtId="0" fontId="52" fillId="0" borderId="37" xfId="0" applyFont="1" applyBorder="1" applyAlignment="1">
      <alignment horizontal="center" vertical="center"/>
    </xf>
    <xf numFmtId="0" fontId="52" fillId="0" borderId="54" xfId="0" applyFont="1" applyBorder="1" applyAlignment="1">
      <alignment horizontal="center" vertical="center" wrapText="1"/>
    </xf>
    <xf numFmtId="0" fontId="52" fillId="0" borderId="55" xfId="0" applyFont="1" applyBorder="1" applyAlignment="1">
      <alignment horizontal="center" vertical="center" wrapText="1"/>
    </xf>
    <xf numFmtId="0" fontId="52" fillId="0" borderId="56" xfId="0" applyFont="1" applyBorder="1" applyAlignment="1">
      <alignment horizontal="center" vertical="center" wrapText="1"/>
    </xf>
    <xf numFmtId="0" fontId="56" fillId="0" borderId="0" xfId="0" applyFont="1" applyFill="1" applyAlignment="1">
      <alignment vertical="center"/>
    </xf>
    <xf numFmtId="0" fontId="53" fillId="0" borderId="0" xfId="0" applyFont="1" applyFill="1" applyAlignment="1">
      <alignment horizontal="lef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533400</xdr:colOff>
      <xdr:row>4</xdr:row>
      <xdr:rowOff>38100</xdr:rowOff>
    </xdr:to>
    <xdr:pic>
      <xdr:nvPicPr>
        <xdr:cNvPr id="1" name="Obraz 3" descr="E:\2019-02 LIW NI\ZESTAW LOGOTYPÓW DLA EFRR\Logotypy i zestawienie znaków dla EFRR\POZIOM KOLOR RPO+FLAGA RP+MAZOWSZE+EFR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132"/>
  <sheetViews>
    <sheetView view="pageBreakPreview" zoomScaleSheetLayoutView="100" workbookViewId="0" topLeftCell="A72">
      <selection activeCell="A75" sqref="A75:I75"/>
    </sheetView>
  </sheetViews>
  <sheetFormatPr defaultColWidth="9.140625" defaultRowHeight="15"/>
  <cols>
    <col min="1" max="1" width="10.28125" style="41" customWidth="1"/>
    <col min="2" max="2" width="10.140625" style="41" bestFit="1" customWidth="1"/>
    <col min="3" max="4" width="9.140625" style="41" customWidth="1"/>
    <col min="5" max="5" width="10.140625" style="41" customWidth="1"/>
    <col min="6" max="9" width="9.140625" style="41" customWidth="1"/>
    <col min="10" max="16384" width="9.140625" style="41" customWidth="1"/>
  </cols>
  <sheetData>
    <row r="1" ht="11.25"/>
    <row r="2" ht="11.25"/>
    <row r="3" ht="11.25"/>
    <row r="4" ht="11.25"/>
    <row r="5" ht="11.25"/>
    <row r="6" spans="1:9" ht="11.25">
      <c r="A6" s="108" t="s">
        <v>66</v>
      </c>
      <c r="B6" s="108"/>
      <c r="C6" s="108"/>
      <c r="D6" s="108"/>
      <c r="E6" s="108"/>
      <c r="F6" s="108"/>
      <c r="G6" s="108"/>
      <c r="H6" s="108"/>
      <c r="I6" s="108"/>
    </row>
    <row r="7" spans="1:9" ht="11.25">
      <c r="A7" s="109" t="s">
        <v>141</v>
      </c>
      <c r="B7" s="109"/>
      <c r="C7" s="109"/>
      <c r="D7" s="109"/>
      <c r="E7" s="109"/>
      <c r="F7" s="109"/>
      <c r="G7" s="109"/>
      <c r="H7" s="109"/>
      <c r="I7" s="109"/>
    </row>
    <row r="8" spans="1:9" ht="11.25">
      <c r="A8" s="109" t="s">
        <v>142</v>
      </c>
      <c r="B8" s="109"/>
      <c r="C8" s="109"/>
      <c r="D8" s="109"/>
      <c r="E8" s="109"/>
      <c r="F8" s="109"/>
      <c r="G8" s="109"/>
      <c r="H8" s="109"/>
      <c r="I8" s="109"/>
    </row>
    <row r="9" spans="1:9" ht="11.25">
      <c r="A9" s="110" t="s">
        <v>143</v>
      </c>
      <c r="B9" s="111"/>
      <c r="C9" s="111"/>
      <c r="D9" s="111"/>
      <c r="E9" s="111"/>
      <c r="F9" s="111"/>
      <c r="G9" s="111"/>
      <c r="H9" s="111"/>
      <c r="I9" s="111"/>
    </row>
    <row r="10" s="42" customFormat="1" ht="12.75"/>
    <row r="11" s="47" customFormat="1" ht="12.75">
      <c r="I11" s="67" t="s">
        <v>67</v>
      </c>
    </row>
    <row r="12" spans="1:3" s="42" customFormat="1" ht="12.75">
      <c r="A12" s="43" t="s">
        <v>35</v>
      </c>
      <c r="C12" s="142" t="s">
        <v>186</v>
      </c>
    </row>
    <row r="13" s="42" customFormat="1" ht="12.75"/>
    <row r="14" spans="1:9" s="42" customFormat="1" ht="12.75">
      <c r="A14" s="112" t="s">
        <v>14</v>
      </c>
      <c r="B14" s="112"/>
      <c r="C14" s="112"/>
      <c r="D14" s="112"/>
      <c r="E14" s="112"/>
      <c r="F14" s="112"/>
      <c r="G14" s="112"/>
      <c r="H14" s="112"/>
      <c r="I14" s="112"/>
    </row>
    <row r="15" s="42" customFormat="1" ht="12.75"/>
    <row r="16" spans="1:9" s="42" customFormat="1" ht="12.75">
      <c r="A16" s="44" t="s">
        <v>121</v>
      </c>
      <c r="B16" s="44"/>
      <c r="C16" s="44" t="s">
        <v>126</v>
      </c>
      <c r="D16" s="44"/>
      <c r="E16" s="44" t="s">
        <v>130</v>
      </c>
      <c r="F16" s="44"/>
      <c r="G16" s="44" t="s">
        <v>135</v>
      </c>
      <c r="H16" s="44"/>
      <c r="I16" s="44"/>
    </row>
    <row r="17" spans="1:9" s="42" customFormat="1" ht="12.75">
      <c r="A17" s="47" t="s">
        <v>122</v>
      </c>
      <c r="B17" s="47"/>
      <c r="C17" s="47" t="s">
        <v>140</v>
      </c>
      <c r="D17" s="47"/>
      <c r="E17" s="47" t="s">
        <v>131</v>
      </c>
      <c r="F17" s="47"/>
      <c r="G17" s="47" t="s">
        <v>136</v>
      </c>
      <c r="H17" s="47"/>
      <c r="I17" s="47"/>
    </row>
    <row r="18" spans="1:9" s="42" customFormat="1" ht="12.75">
      <c r="A18" s="47" t="s">
        <v>123</v>
      </c>
      <c r="B18" s="47"/>
      <c r="C18" s="47" t="s">
        <v>127</v>
      </c>
      <c r="D18" s="47"/>
      <c r="E18" s="47" t="s">
        <v>132</v>
      </c>
      <c r="F18" s="47"/>
      <c r="G18" s="47" t="s">
        <v>137</v>
      </c>
      <c r="H18" s="47"/>
      <c r="I18" s="47"/>
    </row>
    <row r="19" spans="1:7" s="47" customFormat="1" ht="12.75">
      <c r="A19" s="47" t="s">
        <v>124</v>
      </c>
      <c r="C19" s="47" t="s">
        <v>128</v>
      </c>
      <c r="E19" s="47" t="s">
        <v>133</v>
      </c>
      <c r="G19" s="47" t="s">
        <v>138</v>
      </c>
    </row>
    <row r="20" spans="1:9" s="42" customFormat="1" ht="12.75">
      <c r="A20" s="47" t="s">
        <v>125</v>
      </c>
      <c r="B20" s="47"/>
      <c r="C20" s="47" t="s">
        <v>129</v>
      </c>
      <c r="D20" s="47"/>
      <c r="E20" s="47" t="s">
        <v>134</v>
      </c>
      <c r="F20" s="47"/>
      <c r="G20" s="47" t="s">
        <v>139</v>
      </c>
      <c r="H20" s="47"/>
      <c r="I20" s="47"/>
    </row>
    <row r="21" s="42" customFormat="1" ht="12.75">
      <c r="A21" s="47"/>
    </row>
    <row r="22" spans="1:9" s="42" customFormat="1" ht="12.75">
      <c r="A22" s="112" t="s">
        <v>15</v>
      </c>
      <c r="B22" s="112"/>
      <c r="C22" s="112"/>
      <c r="D22" s="112"/>
      <c r="E22" s="112"/>
      <c r="F22" s="112"/>
      <c r="G22" s="112"/>
      <c r="H22" s="112"/>
      <c r="I22" s="112"/>
    </row>
    <row r="23" s="42" customFormat="1" ht="12.75"/>
    <row r="24" s="42" customFormat="1" ht="12.75">
      <c r="A24" s="42" t="s">
        <v>16</v>
      </c>
    </row>
    <row r="25" spans="1:9" s="42" customFormat="1" ht="12.75">
      <c r="A25" s="107" t="s">
        <v>42</v>
      </c>
      <c r="B25" s="107"/>
      <c r="C25" s="107"/>
      <c r="D25" s="107"/>
      <c r="E25" s="107"/>
      <c r="F25" s="107"/>
      <c r="G25" s="107"/>
      <c r="H25" s="107"/>
      <c r="I25" s="107"/>
    </row>
    <row r="26" spans="1:9" s="42" customFormat="1" ht="12.75">
      <c r="A26" s="107" t="s">
        <v>42</v>
      </c>
      <c r="B26" s="107"/>
      <c r="C26" s="107"/>
      <c r="D26" s="107"/>
      <c r="E26" s="107"/>
      <c r="F26" s="107"/>
      <c r="G26" s="107"/>
      <c r="H26" s="107"/>
      <c r="I26" s="107"/>
    </row>
    <row r="27" s="42" customFormat="1" ht="12.75">
      <c r="A27" s="42" t="s">
        <v>17</v>
      </c>
    </row>
    <row r="28" spans="1:9" s="42" customFormat="1" ht="12.75">
      <c r="A28" s="107" t="s">
        <v>42</v>
      </c>
      <c r="B28" s="107"/>
      <c r="C28" s="107"/>
      <c r="D28" s="107"/>
      <c r="E28" s="107"/>
      <c r="F28" s="107"/>
      <c r="G28" s="107"/>
      <c r="H28" s="107"/>
      <c r="I28" s="107"/>
    </row>
    <row r="29" spans="1:9" s="42" customFormat="1" ht="12.75">
      <c r="A29" s="107" t="s">
        <v>42</v>
      </c>
      <c r="B29" s="107"/>
      <c r="C29" s="107"/>
      <c r="D29" s="107"/>
      <c r="E29" s="107"/>
      <c r="F29" s="107"/>
      <c r="G29" s="107"/>
      <c r="H29" s="107"/>
      <c r="I29" s="107"/>
    </row>
    <row r="30" spans="1:5" s="42" customFormat="1" ht="12.75">
      <c r="A30" s="42" t="s">
        <v>37</v>
      </c>
      <c r="B30" s="44" t="s">
        <v>43</v>
      </c>
      <c r="D30" s="42" t="s">
        <v>36</v>
      </c>
      <c r="E30" s="44" t="s">
        <v>43</v>
      </c>
    </row>
    <row r="31" s="42" customFormat="1" ht="12.75">
      <c r="A31" s="42" t="s">
        <v>18</v>
      </c>
    </row>
    <row r="32" s="42" customFormat="1" ht="12.75">
      <c r="A32" s="42" t="s">
        <v>38</v>
      </c>
    </row>
    <row r="33" spans="1:9" s="42" customFormat="1" ht="12.75">
      <c r="A33" s="107" t="s">
        <v>42</v>
      </c>
      <c r="B33" s="107"/>
      <c r="C33" s="107"/>
      <c r="D33" s="107"/>
      <c r="E33" s="107"/>
      <c r="F33" s="107"/>
      <c r="G33" s="107"/>
      <c r="H33" s="107"/>
      <c r="I33" s="107"/>
    </row>
    <row r="34" s="42" customFormat="1" ht="12.75">
      <c r="A34" s="42" t="s">
        <v>39</v>
      </c>
    </row>
    <row r="35" spans="1:9" s="42" customFormat="1" ht="12.75">
      <c r="A35" s="107" t="s">
        <v>42</v>
      </c>
      <c r="B35" s="107"/>
      <c r="C35" s="107"/>
      <c r="D35" s="107"/>
      <c r="E35" s="107"/>
      <c r="F35" s="107"/>
      <c r="G35" s="107"/>
      <c r="H35" s="107"/>
      <c r="I35" s="107"/>
    </row>
    <row r="36" s="42" customFormat="1" ht="12.75">
      <c r="A36" s="42" t="s">
        <v>40</v>
      </c>
    </row>
    <row r="37" spans="1:9" s="42" customFormat="1" ht="12.75">
      <c r="A37" s="107" t="s">
        <v>42</v>
      </c>
      <c r="B37" s="107"/>
      <c r="C37" s="107"/>
      <c r="D37" s="107"/>
      <c r="E37" s="107"/>
      <c r="F37" s="107"/>
      <c r="G37" s="107"/>
      <c r="H37" s="107"/>
      <c r="I37" s="107"/>
    </row>
    <row r="38" s="42" customFormat="1" ht="12.75">
      <c r="A38" s="42" t="s">
        <v>41</v>
      </c>
    </row>
    <row r="39" spans="1:9" s="42" customFormat="1" ht="12.75">
      <c r="A39" s="107" t="s">
        <v>42</v>
      </c>
      <c r="B39" s="107"/>
      <c r="C39" s="107"/>
      <c r="D39" s="107"/>
      <c r="E39" s="107"/>
      <c r="F39" s="107"/>
      <c r="G39" s="107"/>
      <c r="H39" s="107"/>
      <c r="I39" s="107"/>
    </row>
    <row r="40" s="42" customFormat="1" ht="12.75">
      <c r="A40" s="42" t="s">
        <v>19</v>
      </c>
    </row>
    <row r="41" spans="1:9" s="42" customFormat="1" ht="12.75">
      <c r="A41" s="107" t="s">
        <v>42</v>
      </c>
      <c r="B41" s="107"/>
      <c r="C41" s="107"/>
      <c r="D41" s="107"/>
      <c r="E41" s="107"/>
      <c r="F41" s="107"/>
      <c r="G41" s="107"/>
      <c r="H41" s="107"/>
      <c r="I41" s="107"/>
    </row>
    <row r="42" s="42" customFormat="1" ht="12.75">
      <c r="A42" s="42" t="s">
        <v>20</v>
      </c>
    </row>
    <row r="43" spans="1:9" s="42" customFormat="1" ht="12.75">
      <c r="A43" s="107" t="s">
        <v>42</v>
      </c>
      <c r="B43" s="107"/>
      <c r="C43" s="107"/>
      <c r="D43" s="107"/>
      <c r="E43" s="107"/>
      <c r="F43" s="107"/>
      <c r="G43" s="107"/>
      <c r="H43" s="107"/>
      <c r="I43" s="107"/>
    </row>
    <row r="44" s="42" customFormat="1" ht="12.75"/>
    <row r="45" spans="1:9" s="42" customFormat="1" ht="18.75">
      <c r="A45" s="113" t="s">
        <v>21</v>
      </c>
      <c r="B45" s="113"/>
      <c r="C45" s="113"/>
      <c r="D45" s="113"/>
      <c r="E45" s="113"/>
      <c r="F45" s="113"/>
      <c r="G45" s="113"/>
      <c r="H45" s="113"/>
      <c r="I45" s="113"/>
    </row>
    <row r="46" s="47" customFormat="1" ht="12.75"/>
    <row r="47" spans="1:9" s="42" customFormat="1" ht="150" customHeight="1">
      <c r="A47" s="114" t="s">
        <v>152</v>
      </c>
      <c r="B47" s="114"/>
      <c r="C47" s="114"/>
      <c r="D47" s="114"/>
      <c r="E47" s="114"/>
      <c r="F47" s="114"/>
      <c r="G47" s="114"/>
      <c r="H47" s="114"/>
      <c r="I47" s="114"/>
    </row>
    <row r="48" spans="1:9" s="42" customFormat="1" ht="12.75">
      <c r="A48" s="45"/>
      <c r="B48" s="45"/>
      <c r="C48" s="45"/>
      <c r="D48" s="45"/>
      <c r="E48" s="45"/>
      <c r="F48" s="45"/>
      <c r="G48" s="45"/>
      <c r="H48" s="45"/>
      <c r="I48" s="45"/>
    </row>
    <row r="49" spans="1:9" s="47" customFormat="1" ht="12.75">
      <c r="A49" s="46" t="s">
        <v>44</v>
      </c>
      <c r="I49" s="48"/>
    </row>
    <row r="50" spans="1:9" s="47" customFormat="1" ht="12.75">
      <c r="A50" s="115">
        <f>'Formularz ofertowy_Arkusz 2'!K40</f>
        <v>0</v>
      </c>
      <c r="B50" s="116"/>
      <c r="C50" s="116"/>
      <c r="D50" s="116"/>
      <c r="E50" s="116"/>
      <c r="F50" s="116"/>
      <c r="G50" s="116"/>
      <c r="H50" s="116"/>
      <c r="I50" s="117"/>
    </row>
    <row r="51" spans="1:9" s="47" customFormat="1" ht="12.75">
      <c r="A51" s="46" t="s">
        <v>45</v>
      </c>
      <c r="I51" s="48"/>
    </row>
    <row r="52" spans="1:9" s="47" customFormat="1" ht="12.75">
      <c r="A52" s="115">
        <f>'Formularz ofertowy_Arkusz 2'!M40</f>
        <v>0</v>
      </c>
      <c r="B52" s="116"/>
      <c r="C52" s="116"/>
      <c r="D52" s="116"/>
      <c r="E52" s="116"/>
      <c r="F52" s="116"/>
      <c r="G52" s="116"/>
      <c r="H52" s="116"/>
      <c r="I52" s="117"/>
    </row>
    <row r="53" spans="1:9" s="47" customFormat="1" ht="12.75">
      <c r="A53" s="46" t="s">
        <v>46</v>
      </c>
      <c r="I53" s="48"/>
    </row>
    <row r="54" spans="1:9" s="47" customFormat="1" ht="12.75">
      <c r="A54" s="118" t="s">
        <v>42</v>
      </c>
      <c r="B54" s="107"/>
      <c r="C54" s="107"/>
      <c r="D54" s="107"/>
      <c r="E54" s="107"/>
      <c r="F54" s="107"/>
      <c r="G54" s="107"/>
      <c r="H54" s="107"/>
      <c r="I54" s="119"/>
    </row>
    <row r="55" spans="1:9" s="47" customFormat="1" ht="12.75">
      <c r="A55" s="46" t="s">
        <v>47</v>
      </c>
      <c r="I55" s="48"/>
    </row>
    <row r="56" spans="1:9" s="47" customFormat="1" ht="12.75">
      <c r="A56" s="115">
        <f>'Formularz ofertowy_Arkusz 2'!L8+'Formularz ofertowy_Arkusz 2'!L10+'Formularz ofertowy_Arkusz 2'!L12+'Formularz ofertowy_Arkusz 2'!L14+'Formularz ofertowy_Arkusz 2'!L16+'Formularz ofertowy_Arkusz 2'!L18+'Formularz ofertowy_Arkusz 2'!L20</f>
        <v>0</v>
      </c>
      <c r="B56" s="116"/>
      <c r="C56" s="116"/>
      <c r="D56" s="116"/>
      <c r="E56" s="116"/>
      <c r="F56" s="116"/>
      <c r="G56" s="116"/>
      <c r="H56" s="116"/>
      <c r="I56" s="117"/>
    </row>
    <row r="57" spans="1:9" s="47" customFormat="1" ht="12.75">
      <c r="A57" s="46" t="s">
        <v>48</v>
      </c>
      <c r="I57" s="48"/>
    </row>
    <row r="58" spans="1:9" s="47" customFormat="1" ht="12.75">
      <c r="A58" s="115">
        <f>'Formularz ofertowy_Arkusz 2'!L7+'Formularz ofertowy_Arkusz 2'!L9+'Formularz ofertowy_Arkusz 2'!L11+'Formularz ofertowy_Arkusz 2'!L13+'Formularz ofertowy_Arkusz 2'!L15+'Formularz ofertowy_Arkusz 2'!L17+'Formularz ofertowy_Arkusz 2'!L19+SUM('Formularz ofertowy_Arkusz 2'!L24:L39)</f>
        <v>0</v>
      </c>
      <c r="B58" s="116"/>
      <c r="C58" s="116"/>
      <c r="D58" s="116"/>
      <c r="E58" s="116"/>
      <c r="F58" s="116"/>
      <c r="G58" s="116"/>
      <c r="H58" s="116"/>
      <c r="I58" s="117"/>
    </row>
    <row r="59" spans="1:9" s="47" customFormat="1" ht="12.75">
      <c r="A59" s="53"/>
      <c r="B59" s="54"/>
      <c r="C59" s="54"/>
      <c r="D59" s="54"/>
      <c r="E59" s="54"/>
      <c r="F59" s="54"/>
      <c r="G59" s="54"/>
      <c r="H59" s="54"/>
      <c r="I59" s="55"/>
    </row>
    <row r="60" spans="1:9" s="47" customFormat="1" ht="27.75" customHeight="1">
      <c r="A60" s="120" t="s">
        <v>85</v>
      </c>
      <c r="B60" s="121"/>
      <c r="C60" s="121"/>
      <c r="D60" s="121"/>
      <c r="E60" s="121"/>
      <c r="F60" s="121"/>
      <c r="G60" s="121"/>
      <c r="H60" s="121"/>
      <c r="I60" s="122"/>
    </row>
    <row r="61" spans="1:9" s="47" customFormat="1" ht="12.75">
      <c r="A61" s="79" t="s">
        <v>69</v>
      </c>
      <c r="B61" s="76" t="s">
        <v>70</v>
      </c>
      <c r="C61" s="76"/>
      <c r="D61" s="76"/>
      <c r="E61" s="76"/>
      <c r="F61" s="76"/>
      <c r="G61" s="76"/>
      <c r="H61" s="76"/>
      <c r="I61" s="75"/>
    </row>
    <row r="62" spans="1:9" s="47" customFormat="1" ht="54.75" customHeight="1">
      <c r="A62" s="120" t="s">
        <v>82</v>
      </c>
      <c r="B62" s="121"/>
      <c r="C62" s="121"/>
      <c r="D62" s="121"/>
      <c r="E62" s="121"/>
      <c r="F62" s="121"/>
      <c r="G62" s="121"/>
      <c r="H62" s="121"/>
      <c r="I62" s="122"/>
    </row>
    <row r="63" spans="1:9" s="47" customFormat="1" ht="12.75">
      <c r="A63" s="77" t="s">
        <v>49</v>
      </c>
      <c r="B63" s="78" t="s">
        <v>75</v>
      </c>
      <c r="C63" s="76"/>
      <c r="D63" s="76"/>
      <c r="E63" s="76"/>
      <c r="F63" s="76"/>
      <c r="G63" s="76"/>
      <c r="H63" s="76"/>
      <c r="I63" s="75"/>
    </row>
    <row r="64" spans="1:9" s="47" customFormat="1" ht="54" customHeight="1">
      <c r="A64" s="80" t="s">
        <v>71</v>
      </c>
      <c r="B64" s="101" t="s">
        <v>185</v>
      </c>
      <c r="C64" s="126"/>
      <c r="D64" s="127"/>
      <c r="E64" s="86" t="s">
        <v>83</v>
      </c>
      <c r="F64" s="125" t="s">
        <v>72</v>
      </c>
      <c r="G64" s="125"/>
      <c r="H64" s="125" t="s">
        <v>73</v>
      </c>
      <c r="I64" s="125"/>
    </row>
    <row r="65" spans="1:9" s="47" customFormat="1" ht="27" customHeight="1">
      <c r="A65" s="81">
        <v>1</v>
      </c>
      <c r="B65" s="101"/>
      <c r="C65" s="102"/>
      <c r="D65" s="103"/>
      <c r="E65" s="83"/>
      <c r="F65" s="104"/>
      <c r="G65" s="105"/>
      <c r="H65" s="106"/>
      <c r="I65" s="106"/>
    </row>
    <row r="66" spans="1:9" s="47" customFormat="1" ht="27" customHeight="1">
      <c r="A66" s="81">
        <v>2</v>
      </c>
      <c r="B66" s="101"/>
      <c r="C66" s="102"/>
      <c r="D66" s="103"/>
      <c r="E66" s="83"/>
      <c r="F66" s="104"/>
      <c r="G66" s="105"/>
      <c r="H66" s="106"/>
      <c r="I66" s="106"/>
    </row>
    <row r="67" spans="1:9" s="47" customFormat="1" ht="27" customHeight="1">
      <c r="A67" s="81">
        <v>3</v>
      </c>
      <c r="B67" s="101"/>
      <c r="C67" s="102"/>
      <c r="D67" s="103"/>
      <c r="E67" s="83"/>
      <c r="F67" s="104"/>
      <c r="G67" s="105"/>
      <c r="H67" s="106"/>
      <c r="I67" s="106"/>
    </row>
    <row r="68" spans="1:9" s="47" customFormat="1" ht="27" customHeight="1">
      <c r="A68" s="81">
        <v>4</v>
      </c>
      <c r="B68" s="101"/>
      <c r="C68" s="102"/>
      <c r="D68" s="103"/>
      <c r="E68" s="83"/>
      <c r="F68" s="104"/>
      <c r="G68" s="105"/>
      <c r="H68" s="106"/>
      <c r="I68" s="106"/>
    </row>
    <row r="69" spans="1:9" s="47" customFormat="1" ht="27" customHeight="1">
      <c r="A69" s="81">
        <v>5</v>
      </c>
      <c r="B69" s="101"/>
      <c r="C69" s="102"/>
      <c r="D69" s="103"/>
      <c r="E69" s="83"/>
      <c r="F69" s="104"/>
      <c r="G69" s="105"/>
      <c r="H69" s="106"/>
      <c r="I69" s="106"/>
    </row>
    <row r="70" spans="1:9" s="47" customFormat="1" ht="27" customHeight="1">
      <c r="A70" s="81">
        <v>6</v>
      </c>
      <c r="B70" s="101"/>
      <c r="C70" s="102"/>
      <c r="D70" s="103"/>
      <c r="E70" s="83"/>
      <c r="F70" s="104"/>
      <c r="G70" s="105"/>
      <c r="H70" s="106"/>
      <c r="I70" s="106"/>
    </row>
    <row r="71" spans="1:9" s="47" customFormat="1" ht="27" customHeight="1">
      <c r="A71" s="81">
        <v>7</v>
      </c>
      <c r="B71" s="101"/>
      <c r="C71" s="102"/>
      <c r="D71" s="103"/>
      <c r="E71" s="83"/>
      <c r="F71" s="104"/>
      <c r="G71" s="105"/>
      <c r="H71" s="106"/>
      <c r="I71" s="106"/>
    </row>
    <row r="72" spans="1:9" s="47" customFormat="1" ht="12.75">
      <c r="A72" s="74"/>
      <c r="B72" s="76"/>
      <c r="C72" s="76"/>
      <c r="D72" s="76"/>
      <c r="E72" s="76"/>
      <c r="F72" s="76"/>
      <c r="G72" s="76"/>
      <c r="H72" s="76"/>
      <c r="I72" s="75"/>
    </row>
    <row r="73" spans="1:9" s="47" customFormat="1" ht="24.75" customHeight="1">
      <c r="A73" s="120" t="s">
        <v>86</v>
      </c>
      <c r="B73" s="121"/>
      <c r="C73" s="121"/>
      <c r="D73" s="121"/>
      <c r="E73" s="121"/>
      <c r="F73" s="121"/>
      <c r="G73" s="121"/>
      <c r="H73" s="121"/>
      <c r="I73" s="122"/>
    </row>
    <row r="74" spans="1:9" s="47" customFormat="1" ht="12.75">
      <c r="A74" s="79" t="s">
        <v>69</v>
      </c>
      <c r="B74" s="85" t="s">
        <v>70</v>
      </c>
      <c r="C74" s="85"/>
      <c r="D74" s="85"/>
      <c r="E74" s="85"/>
      <c r="F74" s="85"/>
      <c r="G74" s="85"/>
      <c r="H74" s="85"/>
      <c r="I74" s="84"/>
    </row>
    <row r="75" spans="1:9" s="47" customFormat="1" ht="57.75" customHeight="1">
      <c r="A75" s="120" t="s">
        <v>153</v>
      </c>
      <c r="B75" s="121"/>
      <c r="C75" s="121"/>
      <c r="D75" s="121"/>
      <c r="E75" s="121"/>
      <c r="F75" s="121"/>
      <c r="G75" s="121"/>
      <c r="H75" s="121"/>
      <c r="I75" s="122"/>
    </row>
    <row r="76" spans="1:9" s="47" customFormat="1" ht="12.75">
      <c r="A76" s="77" t="s">
        <v>49</v>
      </c>
      <c r="B76" s="78" t="s">
        <v>75</v>
      </c>
      <c r="C76" s="85"/>
      <c r="D76" s="85"/>
      <c r="E76" s="85"/>
      <c r="F76" s="85"/>
      <c r="G76" s="85"/>
      <c r="H76" s="85"/>
      <c r="I76" s="84"/>
    </row>
    <row r="77" spans="1:9" s="47" customFormat="1" ht="40.5" customHeight="1">
      <c r="A77" s="80" t="s">
        <v>71</v>
      </c>
      <c r="B77" s="101" t="s">
        <v>185</v>
      </c>
      <c r="C77" s="126"/>
      <c r="D77" s="127"/>
      <c r="E77" s="86" t="s">
        <v>84</v>
      </c>
      <c r="F77" s="125" t="s">
        <v>72</v>
      </c>
      <c r="G77" s="125"/>
      <c r="H77" s="125" t="s">
        <v>73</v>
      </c>
      <c r="I77" s="125"/>
    </row>
    <row r="78" spans="1:9" s="47" customFormat="1" ht="27" customHeight="1">
      <c r="A78" s="81">
        <v>1</v>
      </c>
      <c r="B78" s="101"/>
      <c r="C78" s="102"/>
      <c r="D78" s="103"/>
      <c r="E78" s="83"/>
      <c r="F78" s="104"/>
      <c r="G78" s="105"/>
      <c r="H78" s="106"/>
      <c r="I78" s="106"/>
    </row>
    <row r="79" spans="1:9" s="47" customFormat="1" ht="27" customHeight="1">
      <c r="A79" s="81">
        <v>2</v>
      </c>
      <c r="B79" s="101"/>
      <c r="C79" s="102"/>
      <c r="D79" s="103"/>
      <c r="E79" s="83"/>
      <c r="F79" s="104"/>
      <c r="G79" s="105"/>
      <c r="H79" s="106"/>
      <c r="I79" s="106"/>
    </row>
    <row r="80" spans="1:9" s="47" customFormat="1" ht="27" customHeight="1">
      <c r="A80" s="81">
        <v>3</v>
      </c>
      <c r="B80" s="101"/>
      <c r="C80" s="102"/>
      <c r="D80" s="103"/>
      <c r="E80" s="83"/>
      <c r="F80" s="104"/>
      <c r="G80" s="105"/>
      <c r="H80" s="106"/>
      <c r="I80" s="106"/>
    </row>
    <row r="81" spans="1:9" s="47" customFormat="1" ht="27" customHeight="1">
      <c r="A81" s="81">
        <v>4</v>
      </c>
      <c r="B81" s="101"/>
      <c r="C81" s="102"/>
      <c r="D81" s="103"/>
      <c r="E81" s="83"/>
      <c r="F81" s="104"/>
      <c r="G81" s="105"/>
      <c r="H81" s="106"/>
      <c r="I81" s="106"/>
    </row>
    <row r="82" spans="1:9" s="47" customFormat="1" ht="27" customHeight="1">
      <c r="A82" s="81">
        <v>5</v>
      </c>
      <c r="B82" s="101"/>
      <c r="C82" s="102"/>
      <c r="D82" s="103"/>
      <c r="E82" s="83"/>
      <c r="F82" s="104"/>
      <c r="G82" s="105"/>
      <c r="H82" s="106"/>
      <c r="I82" s="106"/>
    </row>
    <row r="83" spans="1:9" s="47" customFormat="1" ht="27" customHeight="1">
      <c r="A83" s="81">
        <v>6</v>
      </c>
      <c r="B83" s="101"/>
      <c r="C83" s="102"/>
      <c r="D83" s="103"/>
      <c r="E83" s="83"/>
      <c r="F83" s="104"/>
      <c r="G83" s="105"/>
      <c r="H83" s="106"/>
      <c r="I83" s="106"/>
    </row>
    <row r="84" spans="1:9" s="47" customFormat="1" ht="27" customHeight="1">
      <c r="A84" s="81">
        <v>7</v>
      </c>
      <c r="B84" s="101"/>
      <c r="C84" s="102"/>
      <c r="D84" s="103"/>
      <c r="E84" s="83"/>
      <c r="F84" s="104"/>
      <c r="G84" s="105"/>
      <c r="H84" s="106"/>
      <c r="I84" s="106"/>
    </row>
    <row r="85" spans="1:9" s="42" customFormat="1" ht="12.75">
      <c r="A85" s="49"/>
      <c r="B85" s="50"/>
      <c r="C85" s="50"/>
      <c r="D85" s="50"/>
      <c r="E85" s="50"/>
      <c r="F85" s="50"/>
      <c r="G85" s="50"/>
      <c r="H85" s="50"/>
      <c r="I85" s="51"/>
    </row>
    <row r="86" spans="1:9" s="68" customFormat="1" ht="12.75">
      <c r="A86" s="58"/>
      <c r="B86" s="58"/>
      <c r="C86" s="58"/>
      <c r="D86" s="58"/>
      <c r="E86" s="58"/>
      <c r="F86" s="58"/>
      <c r="G86" s="58"/>
      <c r="H86" s="58"/>
      <c r="I86" s="58"/>
    </row>
    <row r="87" spans="1:9" s="42" customFormat="1" ht="12.75">
      <c r="A87" s="112" t="s">
        <v>22</v>
      </c>
      <c r="B87" s="112"/>
      <c r="C87" s="112"/>
      <c r="D87" s="112"/>
      <c r="E87" s="112"/>
      <c r="F87" s="112"/>
      <c r="G87" s="112"/>
      <c r="H87" s="112"/>
      <c r="I87" s="112"/>
    </row>
    <row r="88" spans="1:9" s="42" customFormat="1" ht="27" customHeight="1">
      <c r="A88" s="114" t="s">
        <v>50</v>
      </c>
      <c r="B88" s="114"/>
      <c r="C88" s="114"/>
      <c r="D88" s="114"/>
      <c r="E88" s="114"/>
      <c r="F88" s="114"/>
      <c r="G88" s="114"/>
      <c r="H88" s="114"/>
      <c r="I88" s="114"/>
    </row>
    <row r="89" spans="1:9" s="42" customFormat="1" ht="27" customHeight="1">
      <c r="A89" s="114" t="s">
        <v>51</v>
      </c>
      <c r="B89" s="114"/>
      <c r="C89" s="114"/>
      <c r="D89" s="114"/>
      <c r="E89" s="114"/>
      <c r="F89" s="114"/>
      <c r="G89" s="114"/>
      <c r="H89" s="114"/>
      <c r="I89" s="114"/>
    </row>
    <row r="90" spans="1:9" s="42" customFormat="1" ht="27" customHeight="1">
      <c r="A90" s="114" t="s">
        <v>68</v>
      </c>
      <c r="B90" s="114"/>
      <c r="C90" s="114"/>
      <c r="D90" s="114"/>
      <c r="E90" s="114"/>
      <c r="F90" s="114"/>
      <c r="G90" s="114"/>
      <c r="H90" s="114"/>
      <c r="I90" s="114"/>
    </row>
    <row r="91" spans="1:9" s="42" customFormat="1" ht="12.75">
      <c r="A91" s="114" t="s">
        <v>52</v>
      </c>
      <c r="B91" s="114"/>
      <c r="C91" s="114"/>
      <c r="D91" s="114"/>
      <c r="E91" s="114"/>
      <c r="F91" s="114"/>
      <c r="G91" s="114"/>
      <c r="H91" s="114"/>
      <c r="I91" s="114"/>
    </row>
    <row r="92" spans="1:9" s="42" customFormat="1" ht="12.75">
      <c r="A92" s="114" t="s">
        <v>53</v>
      </c>
      <c r="B92" s="114"/>
      <c r="C92" s="114"/>
      <c r="D92" s="114"/>
      <c r="E92" s="114"/>
      <c r="F92" s="114"/>
      <c r="G92" s="114"/>
      <c r="H92" s="114"/>
      <c r="I92" s="114"/>
    </row>
    <row r="93" spans="1:9" s="42" customFormat="1" ht="12.75">
      <c r="A93" s="124" t="s">
        <v>42</v>
      </c>
      <c r="B93" s="124"/>
      <c r="C93" s="124"/>
      <c r="D93" s="124"/>
      <c r="E93" s="124"/>
      <c r="F93" s="124"/>
      <c r="G93" s="124"/>
      <c r="H93" s="124"/>
      <c r="I93" s="124"/>
    </row>
    <row r="94" spans="1:9" s="42" customFormat="1" ht="12.75">
      <c r="A94" s="114" t="s">
        <v>54</v>
      </c>
      <c r="B94" s="114"/>
      <c r="C94" s="114"/>
      <c r="D94" s="114"/>
      <c r="E94" s="114"/>
      <c r="F94" s="114"/>
      <c r="G94" s="114"/>
      <c r="H94" s="114"/>
      <c r="I94" s="114"/>
    </row>
    <row r="95" spans="1:9" s="42" customFormat="1" ht="12.75">
      <c r="A95" s="124" t="s">
        <v>42</v>
      </c>
      <c r="B95" s="124"/>
      <c r="C95" s="124"/>
      <c r="D95" s="124"/>
      <c r="E95" s="124"/>
      <c r="F95" s="124"/>
      <c r="G95" s="124"/>
      <c r="H95" s="124"/>
      <c r="I95" s="124"/>
    </row>
    <row r="96" spans="1:9" s="42" customFormat="1" ht="109.5" customHeight="1">
      <c r="A96" s="114" t="s">
        <v>63</v>
      </c>
      <c r="B96" s="114" t="s">
        <v>23</v>
      </c>
      <c r="C96" s="114"/>
      <c r="D96" s="114"/>
      <c r="E96" s="114"/>
      <c r="F96" s="114"/>
      <c r="G96" s="114"/>
      <c r="H96" s="114"/>
      <c r="I96" s="114"/>
    </row>
    <row r="97" spans="1:9" s="42" customFormat="1" ht="27" customHeight="1">
      <c r="A97" s="123" t="s">
        <v>78</v>
      </c>
      <c r="B97" s="123"/>
      <c r="C97" s="123"/>
      <c r="D97" s="123"/>
      <c r="E97" s="123"/>
      <c r="F97" s="123"/>
      <c r="G97" s="123"/>
      <c r="H97" s="123"/>
      <c r="I97" s="123"/>
    </row>
    <row r="98" spans="1:9" s="42" customFormat="1" ht="12.75">
      <c r="A98" s="123" t="s">
        <v>79</v>
      </c>
      <c r="B98" s="123"/>
      <c r="C98" s="123"/>
      <c r="D98" s="123"/>
      <c r="E98" s="123"/>
      <c r="F98" s="123"/>
      <c r="G98" s="123"/>
      <c r="H98" s="123"/>
      <c r="I98" s="123"/>
    </row>
    <row r="99" spans="1:9" s="42" customFormat="1" ht="12.75">
      <c r="A99" s="123" t="s">
        <v>80</v>
      </c>
      <c r="B99" s="123"/>
      <c r="C99" s="123"/>
      <c r="D99" s="123"/>
      <c r="E99" s="123"/>
      <c r="F99" s="123"/>
      <c r="G99" s="123"/>
      <c r="H99" s="123"/>
      <c r="I99" s="123"/>
    </row>
    <row r="100" spans="1:9" s="42" customFormat="1" ht="12.75">
      <c r="A100" s="114" t="s">
        <v>55</v>
      </c>
      <c r="B100" s="114"/>
      <c r="C100" s="114"/>
      <c r="D100" s="114"/>
      <c r="E100" s="114"/>
      <c r="F100" s="114"/>
      <c r="G100" s="114"/>
      <c r="H100" s="114"/>
      <c r="I100" s="114"/>
    </row>
    <row r="101" spans="1:9" s="42" customFormat="1" ht="27.75" customHeight="1">
      <c r="A101" s="114" t="s">
        <v>56</v>
      </c>
      <c r="B101" s="114"/>
      <c r="C101" s="114"/>
      <c r="D101" s="114"/>
      <c r="E101" s="114"/>
      <c r="F101" s="114"/>
      <c r="G101" s="114"/>
      <c r="H101" s="114"/>
      <c r="I101" s="114"/>
    </row>
    <row r="102" spans="1:9" s="42" customFormat="1" ht="12.75">
      <c r="A102" s="114" t="s">
        <v>57</v>
      </c>
      <c r="B102" s="114"/>
      <c r="C102" s="114"/>
      <c r="D102" s="114"/>
      <c r="E102" s="114"/>
      <c r="F102" s="114"/>
      <c r="G102" s="114"/>
      <c r="H102" s="114"/>
      <c r="I102" s="114"/>
    </row>
    <row r="103" spans="1:9" s="42" customFormat="1" ht="27" customHeight="1">
      <c r="A103" s="114" t="s">
        <v>76</v>
      </c>
      <c r="B103" s="114"/>
      <c r="C103" s="114"/>
      <c r="D103" s="114"/>
      <c r="E103" s="114"/>
      <c r="F103" s="114"/>
      <c r="G103" s="114"/>
      <c r="H103" s="114"/>
      <c r="I103" s="114"/>
    </row>
    <row r="104" spans="1:9" s="42" customFormat="1" ht="27" customHeight="1">
      <c r="A104" s="114" t="s">
        <v>77</v>
      </c>
      <c r="B104" s="114"/>
      <c r="C104" s="114"/>
      <c r="D104" s="114"/>
      <c r="E104" s="114"/>
      <c r="F104" s="114"/>
      <c r="G104" s="114"/>
      <c r="H104" s="114"/>
      <c r="I104" s="114"/>
    </row>
    <row r="105" spans="1:9" s="42" customFormat="1" ht="13.5" customHeight="1">
      <c r="A105" s="124" t="s">
        <v>42</v>
      </c>
      <c r="B105" s="124"/>
      <c r="C105" s="124"/>
      <c r="D105" s="124"/>
      <c r="E105" s="124"/>
      <c r="F105" s="124"/>
      <c r="G105" s="124"/>
      <c r="H105" s="124"/>
      <c r="I105" s="124"/>
    </row>
    <row r="106" spans="1:9" s="42" customFormat="1" ht="12.75">
      <c r="A106" s="47"/>
      <c r="B106" s="47"/>
      <c r="C106" s="47"/>
      <c r="D106" s="47"/>
      <c r="E106" s="47"/>
      <c r="F106" s="47"/>
      <c r="G106" s="47"/>
      <c r="H106" s="47"/>
      <c r="I106" s="47"/>
    </row>
    <row r="107" spans="1:9" s="42" customFormat="1" ht="12.75">
      <c r="A107" s="112" t="s">
        <v>24</v>
      </c>
      <c r="B107" s="112"/>
      <c r="C107" s="112"/>
      <c r="D107" s="112"/>
      <c r="E107" s="112"/>
      <c r="F107" s="112"/>
      <c r="G107" s="112"/>
      <c r="H107" s="112"/>
      <c r="I107" s="112"/>
    </row>
    <row r="108" spans="1:9" s="42" customFormat="1" ht="27" customHeight="1">
      <c r="A108" s="114" t="s">
        <v>58</v>
      </c>
      <c r="B108" s="114"/>
      <c r="C108" s="114"/>
      <c r="D108" s="114"/>
      <c r="E108" s="114"/>
      <c r="F108" s="114"/>
      <c r="G108" s="114"/>
      <c r="H108" s="114"/>
      <c r="I108" s="114"/>
    </row>
    <row r="109" spans="1:9" s="42" customFormat="1" ht="27" customHeight="1">
      <c r="A109" s="114" t="s">
        <v>59</v>
      </c>
      <c r="B109" s="114"/>
      <c r="C109" s="114"/>
      <c r="D109" s="114"/>
      <c r="E109" s="114"/>
      <c r="F109" s="114"/>
      <c r="G109" s="114"/>
      <c r="H109" s="114"/>
      <c r="I109" s="114"/>
    </row>
    <row r="110" spans="1:9" s="42" customFormat="1" ht="27" customHeight="1">
      <c r="A110" s="114" t="s">
        <v>60</v>
      </c>
      <c r="B110" s="114"/>
      <c r="C110" s="114"/>
      <c r="D110" s="114"/>
      <c r="E110" s="114"/>
      <c r="F110" s="114"/>
      <c r="G110" s="114"/>
      <c r="H110" s="114"/>
      <c r="I110" s="114"/>
    </row>
    <row r="111" spans="1:9" s="42" customFormat="1" ht="12.75">
      <c r="A111" s="124" t="s">
        <v>42</v>
      </c>
      <c r="B111" s="124"/>
      <c r="C111" s="124"/>
      <c r="D111" s="124"/>
      <c r="E111" s="124"/>
      <c r="F111" s="124"/>
      <c r="G111" s="124"/>
      <c r="H111" s="124"/>
      <c r="I111" s="124"/>
    </row>
    <row r="112" s="42" customFormat="1" ht="12.75">
      <c r="A112" s="42" t="s">
        <v>39</v>
      </c>
    </row>
    <row r="113" spans="1:9" s="42" customFormat="1" ht="12.75">
      <c r="A113" s="124" t="s">
        <v>42</v>
      </c>
      <c r="B113" s="124"/>
      <c r="C113" s="124"/>
      <c r="D113" s="124"/>
      <c r="E113" s="124"/>
      <c r="F113" s="124"/>
      <c r="G113" s="124"/>
      <c r="H113" s="124"/>
      <c r="I113" s="124"/>
    </row>
    <row r="114" s="42" customFormat="1" ht="12.75">
      <c r="A114" s="42" t="s">
        <v>40</v>
      </c>
    </row>
    <row r="115" spans="1:9" s="42" customFormat="1" ht="12.75">
      <c r="A115" s="124" t="s">
        <v>42</v>
      </c>
      <c r="B115" s="124"/>
      <c r="C115" s="124"/>
      <c r="D115" s="124"/>
      <c r="E115" s="124"/>
      <c r="F115" s="124"/>
      <c r="G115" s="124"/>
      <c r="H115" s="124"/>
      <c r="I115" s="124"/>
    </row>
    <row r="116" spans="1:9" s="42" customFormat="1" ht="12.75">
      <c r="A116" s="52"/>
      <c r="B116" s="52"/>
      <c r="C116" s="52"/>
      <c r="D116" s="52"/>
      <c r="E116" s="52"/>
      <c r="F116" s="52"/>
      <c r="G116" s="52"/>
      <c r="H116" s="52"/>
      <c r="I116" s="52"/>
    </row>
    <row r="117" spans="1:9" s="42" customFormat="1" ht="12.75">
      <c r="A117" s="112" t="s">
        <v>25</v>
      </c>
      <c r="B117" s="112"/>
      <c r="C117" s="112"/>
      <c r="D117" s="112"/>
      <c r="E117" s="112"/>
      <c r="F117" s="112"/>
      <c r="G117" s="112"/>
      <c r="H117" s="112"/>
      <c r="I117" s="112"/>
    </row>
    <row r="118" s="42" customFormat="1" ht="12.75">
      <c r="A118" s="42" t="s">
        <v>26</v>
      </c>
    </row>
    <row r="119" spans="1:9" s="42" customFormat="1" ht="12.75">
      <c r="A119" s="124" t="s">
        <v>42</v>
      </c>
      <c r="B119" s="124"/>
      <c r="C119" s="124"/>
      <c r="D119" s="124"/>
      <c r="E119" s="124"/>
      <c r="F119" s="124"/>
      <c r="G119" s="124"/>
      <c r="H119" s="124"/>
      <c r="I119" s="124"/>
    </row>
    <row r="120" s="42" customFormat="1" ht="12.75">
      <c r="A120" s="42" t="s">
        <v>62</v>
      </c>
    </row>
    <row r="121" spans="1:9" s="42" customFormat="1" ht="12.75">
      <c r="A121" s="124" t="s">
        <v>42</v>
      </c>
      <c r="B121" s="124"/>
      <c r="C121" s="124"/>
      <c r="D121" s="124"/>
      <c r="E121" s="124"/>
      <c r="F121" s="124"/>
      <c r="G121" s="124"/>
      <c r="H121" s="124"/>
      <c r="I121" s="124"/>
    </row>
    <row r="122" s="42" customFormat="1" ht="12.75">
      <c r="A122" s="42" t="s">
        <v>81</v>
      </c>
    </row>
    <row r="123" spans="1:9" s="42" customFormat="1" ht="12.75">
      <c r="A123" s="124" t="s">
        <v>42</v>
      </c>
      <c r="B123" s="124"/>
      <c r="C123" s="124"/>
      <c r="D123" s="124"/>
      <c r="E123" s="124"/>
      <c r="F123" s="124"/>
      <c r="G123" s="124"/>
      <c r="H123" s="124"/>
      <c r="I123" s="124"/>
    </row>
    <row r="124" s="42" customFormat="1" ht="12.75"/>
    <row r="125" spans="1:9" s="42" customFormat="1" ht="12.75">
      <c r="A125" s="112" t="s">
        <v>27</v>
      </c>
      <c r="B125" s="112"/>
      <c r="C125" s="112"/>
      <c r="D125" s="112"/>
      <c r="E125" s="112"/>
      <c r="F125" s="112"/>
      <c r="G125" s="112"/>
      <c r="H125" s="112"/>
      <c r="I125" s="112"/>
    </row>
    <row r="126" s="42" customFormat="1" ht="12.75">
      <c r="A126" s="42" t="s">
        <v>28</v>
      </c>
    </row>
    <row r="127" spans="1:9" s="42" customFormat="1" ht="12.75">
      <c r="A127" s="42" t="s">
        <v>29</v>
      </c>
      <c r="B127" s="124" t="s">
        <v>61</v>
      </c>
      <c r="C127" s="124"/>
      <c r="D127" s="124"/>
      <c r="E127" s="124"/>
      <c r="F127" s="124"/>
      <c r="G127" s="124"/>
      <c r="H127" s="124"/>
      <c r="I127" s="124"/>
    </row>
    <row r="128" spans="1:9" s="42" customFormat="1" ht="12.75">
      <c r="A128" s="42" t="s">
        <v>30</v>
      </c>
      <c r="B128" s="124" t="s">
        <v>61</v>
      </c>
      <c r="C128" s="124"/>
      <c r="D128" s="124"/>
      <c r="E128" s="124"/>
      <c r="F128" s="124"/>
      <c r="G128" s="124"/>
      <c r="H128" s="124"/>
      <c r="I128" s="124"/>
    </row>
    <row r="129" spans="1:9" s="42" customFormat="1" ht="12.75">
      <c r="A129" s="42" t="s">
        <v>31</v>
      </c>
      <c r="B129" s="124" t="s">
        <v>61</v>
      </c>
      <c r="C129" s="124"/>
      <c r="D129" s="124"/>
      <c r="E129" s="124"/>
      <c r="F129" s="124"/>
      <c r="G129" s="124"/>
      <c r="H129" s="124"/>
      <c r="I129" s="124"/>
    </row>
    <row r="130" spans="1:9" s="42" customFormat="1" ht="12.75">
      <c r="A130" s="42" t="s">
        <v>32</v>
      </c>
      <c r="B130" s="124" t="s">
        <v>61</v>
      </c>
      <c r="C130" s="124"/>
      <c r="D130" s="124"/>
      <c r="E130" s="124"/>
      <c r="F130" s="124"/>
      <c r="G130" s="124"/>
      <c r="H130" s="124"/>
      <c r="I130" s="124"/>
    </row>
    <row r="131" spans="1:9" s="42" customFormat="1" ht="12.75">
      <c r="A131" s="42" t="s">
        <v>33</v>
      </c>
      <c r="B131" s="124" t="s">
        <v>61</v>
      </c>
      <c r="C131" s="124"/>
      <c r="D131" s="124"/>
      <c r="E131" s="124"/>
      <c r="F131" s="124"/>
      <c r="G131" s="124"/>
      <c r="H131" s="124"/>
      <c r="I131" s="124"/>
    </row>
    <row r="132" spans="1:9" s="42" customFormat="1" ht="12.75">
      <c r="A132" s="42" t="s">
        <v>34</v>
      </c>
      <c r="B132" s="124" t="s">
        <v>61</v>
      </c>
      <c r="C132" s="124"/>
      <c r="D132" s="124"/>
      <c r="E132" s="124"/>
      <c r="F132" s="124"/>
      <c r="G132" s="124"/>
      <c r="H132" s="124"/>
      <c r="I132" s="124"/>
    </row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</sheetData>
  <sheetProtection/>
  <mergeCells count="112">
    <mergeCell ref="B77:D77"/>
    <mergeCell ref="B78:D78"/>
    <mergeCell ref="B79:D79"/>
    <mergeCell ref="B83:D83"/>
    <mergeCell ref="B84:D84"/>
    <mergeCell ref="B64:D64"/>
    <mergeCell ref="B65:D65"/>
    <mergeCell ref="B66:D66"/>
    <mergeCell ref="B70:D70"/>
    <mergeCell ref="B71:D71"/>
    <mergeCell ref="F71:G71"/>
    <mergeCell ref="H71:I71"/>
    <mergeCell ref="F65:G65"/>
    <mergeCell ref="H65:I65"/>
    <mergeCell ref="F66:G66"/>
    <mergeCell ref="H66:I66"/>
    <mergeCell ref="F70:G70"/>
    <mergeCell ref="F84:G84"/>
    <mergeCell ref="H84:I84"/>
    <mergeCell ref="F78:G78"/>
    <mergeCell ref="H78:I78"/>
    <mergeCell ref="F79:G79"/>
    <mergeCell ref="H79:I79"/>
    <mergeCell ref="A75:I75"/>
    <mergeCell ref="H77:I77"/>
    <mergeCell ref="F77:G77"/>
    <mergeCell ref="A60:I60"/>
    <mergeCell ref="A62:I62"/>
    <mergeCell ref="F64:G64"/>
    <mergeCell ref="H64:I64"/>
    <mergeCell ref="H70:I70"/>
    <mergeCell ref="B67:D67"/>
    <mergeCell ref="B68:D68"/>
    <mergeCell ref="B131:I131"/>
    <mergeCell ref="B132:I132"/>
    <mergeCell ref="A119:I119"/>
    <mergeCell ref="A121:I121"/>
    <mergeCell ref="A123:I123"/>
    <mergeCell ref="A22:I22"/>
    <mergeCell ref="A117:I117"/>
    <mergeCell ref="A125:I125"/>
    <mergeCell ref="B127:I127"/>
    <mergeCell ref="B128:I128"/>
    <mergeCell ref="B129:I129"/>
    <mergeCell ref="B130:I130"/>
    <mergeCell ref="A107:I107"/>
    <mergeCell ref="A111:I111"/>
    <mergeCell ref="A113:I113"/>
    <mergeCell ref="A115:I115"/>
    <mergeCell ref="A108:I108"/>
    <mergeCell ref="A109:I109"/>
    <mergeCell ref="A110:I110"/>
    <mergeCell ref="A100:I100"/>
    <mergeCell ref="A101:I101"/>
    <mergeCell ref="A102:I102"/>
    <mergeCell ref="A103:I103"/>
    <mergeCell ref="A104:I104"/>
    <mergeCell ref="A105:I105"/>
    <mergeCell ref="A92:I92"/>
    <mergeCell ref="A94:I94"/>
    <mergeCell ref="A96:I96"/>
    <mergeCell ref="A97:I97"/>
    <mergeCell ref="A98:I98"/>
    <mergeCell ref="A99:I99"/>
    <mergeCell ref="A93:I93"/>
    <mergeCell ref="A95:I95"/>
    <mergeCell ref="A87:I87"/>
    <mergeCell ref="A88:I88"/>
    <mergeCell ref="A89:I89"/>
    <mergeCell ref="A90:I90"/>
    <mergeCell ref="A91:I91"/>
    <mergeCell ref="A73:I73"/>
    <mergeCell ref="F83:G83"/>
    <mergeCell ref="H83:I83"/>
    <mergeCell ref="B80:D80"/>
    <mergeCell ref="B81:D81"/>
    <mergeCell ref="A45:I45"/>
    <mergeCell ref="A47:I47"/>
    <mergeCell ref="A58:I58"/>
    <mergeCell ref="A50:I50"/>
    <mergeCell ref="A52:I52"/>
    <mergeCell ref="A54:I54"/>
    <mergeCell ref="A56:I56"/>
    <mergeCell ref="A6:I6"/>
    <mergeCell ref="A7:I7"/>
    <mergeCell ref="A9:I9"/>
    <mergeCell ref="A25:I25"/>
    <mergeCell ref="A14:I14"/>
    <mergeCell ref="A39:I39"/>
    <mergeCell ref="A8:I8"/>
    <mergeCell ref="A41:I41"/>
    <mergeCell ref="A43:I43"/>
    <mergeCell ref="A26:I26"/>
    <mergeCell ref="A28:I28"/>
    <mergeCell ref="A29:I29"/>
    <mergeCell ref="A33:I33"/>
    <mergeCell ref="A35:I35"/>
    <mergeCell ref="A37:I37"/>
    <mergeCell ref="B69:D69"/>
    <mergeCell ref="F67:G67"/>
    <mergeCell ref="F68:G68"/>
    <mergeCell ref="F69:G69"/>
    <mergeCell ref="H67:I67"/>
    <mergeCell ref="H68:I68"/>
    <mergeCell ref="H69:I69"/>
    <mergeCell ref="B82:D82"/>
    <mergeCell ref="F80:G80"/>
    <mergeCell ref="F81:G81"/>
    <mergeCell ref="F82:G82"/>
    <mergeCell ref="H80:I80"/>
    <mergeCell ref="H81:I81"/>
    <mergeCell ref="H82:I82"/>
  </mergeCells>
  <printOptions/>
  <pageMargins left="0.984251968503937" right="0.5511811023622047" top="0.7874015748031497" bottom="0.7874015748031497" header="0.5118110236220472" footer="0.5118110236220472"/>
  <pageSetup horizontalDpi="600" verticalDpi="600" orientation="portrait" paperSize="9" r:id="rId2"/>
  <headerFooter>
    <oddFooter>&amp;C- &amp;P -</oddFooter>
  </headerFooter>
  <rowBreaks count="1" manualBreakCount="1">
    <brk id="4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4"/>
  <sheetViews>
    <sheetView showZeros="0" tabSelected="1" view="pageBreakPreview" zoomScale="90" zoomScaleSheetLayoutView="90" workbookViewId="0" topLeftCell="A1">
      <pane xSplit="3" ySplit="3" topLeftCell="D4" activePane="bottomRight" state="frozen"/>
      <selection pane="topLeft" activeCell="H50" sqref="H50"/>
      <selection pane="topRight" activeCell="H50" sqref="H50"/>
      <selection pane="bottomLeft" activeCell="H50" sqref="H50"/>
      <selection pane="bottomRight" activeCell="C1" sqref="C1"/>
    </sheetView>
  </sheetViews>
  <sheetFormatPr defaultColWidth="9.140625" defaultRowHeight="15"/>
  <cols>
    <col min="1" max="1" width="5.140625" style="1" customWidth="1"/>
    <col min="2" max="2" width="35.00390625" style="1" customWidth="1"/>
    <col min="3" max="3" width="10.140625" style="2" customWidth="1"/>
    <col min="4" max="5" width="10.140625" style="57" customWidth="1"/>
    <col min="6" max="6" width="10.57421875" style="73" customWidth="1"/>
    <col min="7" max="8" width="9.7109375" style="2" customWidth="1"/>
    <col min="9" max="9" width="10.57421875" style="2" customWidth="1"/>
    <col min="10" max="10" width="5.8515625" style="2" customWidth="1"/>
    <col min="11" max="12" width="11.7109375" style="2" customWidth="1"/>
    <col min="13" max="13" width="12.7109375" style="2" customWidth="1"/>
    <col min="14" max="14" width="5.8515625" style="57" customWidth="1"/>
    <col min="15" max="16" width="11.7109375" style="57" customWidth="1"/>
    <col min="17" max="17" width="12.7109375" style="57" customWidth="1"/>
    <col min="18" max="18" width="5.8515625" style="57" customWidth="1"/>
    <col min="19" max="20" width="11.7109375" style="57" customWidth="1"/>
    <col min="21" max="21" width="12.7109375" style="57" customWidth="1"/>
    <col min="22" max="22" width="5.8515625" style="57" customWidth="1"/>
    <col min="23" max="24" width="11.7109375" style="57" customWidth="1"/>
    <col min="25" max="25" width="12.7109375" style="57" customWidth="1"/>
    <col min="26" max="26" width="5.8515625" style="57" bestFit="1" customWidth="1"/>
    <col min="27" max="28" width="11.7109375" style="57" bestFit="1" customWidth="1"/>
    <col min="29" max="29" width="12.7109375" style="57" bestFit="1" customWidth="1"/>
    <col min="30" max="16384" width="9.140625" style="1" customWidth="1"/>
  </cols>
  <sheetData>
    <row r="1" spans="1:29" s="12" customFormat="1" ht="15.75" thickBot="1">
      <c r="A1" s="11"/>
      <c r="B1" s="11" t="s">
        <v>74</v>
      </c>
      <c r="C1" s="143" t="s">
        <v>187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s="56" customFormat="1" ht="75" customHeight="1" thickBot="1">
      <c r="A2" s="132" t="s">
        <v>144</v>
      </c>
      <c r="B2" s="132"/>
      <c r="C2" s="133"/>
      <c r="D2" s="137" t="s">
        <v>88</v>
      </c>
      <c r="E2" s="138"/>
      <c r="F2" s="139" t="s">
        <v>13</v>
      </c>
      <c r="G2" s="140"/>
      <c r="H2" s="140"/>
      <c r="I2" s="141"/>
      <c r="J2" s="134" t="s">
        <v>12</v>
      </c>
      <c r="K2" s="135"/>
      <c r="L2" s="135"/>
      <c r="M2" s="136"/>
      <c r="N2" s="134" t="s">
        <v>145</v>
      </c>
      <c r="O2" s="135"/>
      <c r="P2" s="135"/>
      <c r="Q2" s="136"/>
      <c r="R2" s="134" t="s">
        <v>146</v>
      </c>
      <c r="S2" s="135"/>
      <c r="T2" s="135"/>
      <c r="U2" s="136"/>
      <c r="V2" s="134" t="s">
        <v>147</v>
      </c>
      <c r="W2" s="135"/>
      <c r="X2" s="135"/>
      <c r="Y2" s="136"/>
      <c r="Z2" s="134" t="s">
        <v>148</v>
      </c>
      <c r="AA2" s="135"/>
      <c r="AB2" s="135"/>
      <c r="AC2" s="136"/>
    </row>
    <row r="3" spans="1:29" ht="45">
      <c r="A3" s="15" t="s">
        <v>0</v>
      </c>
      <c r="B3" s="16" t="s">
        <v>2</v>
      </c>
      <c r="C3" s="23" t="s">
        <v>3</v>
      </c>
      <c r="D3" s="59" t="s">
        <v>64</v>
      </c>
      <c r="E3" s="60" t="s">
        <v>65</v>
      </c>
      <c r="F3" s="69" t="s">
        <v>4</v>
      </c>
      <c r="G3" s="16" t="s">
        <v>5</v>
      </c>
      <c r="H3" s="16" t="s">
        <v>11</v>
      </c>
      <c r="I3" s="17" t="s">
        <v>7</v>
      </c>
      <c r="J3" s="15" t="s">
        <v>10</v>
      </c>
      <c r="K3" s="16" t="s">
        <v>8</v>
      </c>
      <c r="L3" s="23" t="s">
        <v>6</v>
      </c>
      <c r="M3" s="17" t="s">
        <v>9</v>
      </c>
      <c r="N3" s="15" t="s">
        <v>87</v>
      </c>
      <c r="O3" s="16" t="s">
        <v>8</v>
      </c>
      <c r="P3" s="23" t="s">
        <v>6</v>
      </c>
      <c r="Q3" s="17" t="s">
        <v>9</v>
      </c>
      <c r="R3" s="15" t="s">
        <v>87</v>
      </c>
      <c r="S3" s="16" t="s">
        <v>8</v>
      </c>
      <c r="T3" s="23" t="s">
        <v>6</v>
      </c>
      <c r="U3" s="17" t="s">
        <v>9</v>
      </c>
      <c r="V3" s="15" t="s">
        <v>87</v>
      </c>
      <c r="W3" s="16" t="s">
        <v>8</v>
      </c>
      <c r="X3" s="23" t="s">
        <v>6</v>
      </c>
      <c r="Y3" s="17" t="s">
        <v>9</v>
      </c>
      <c r="Z3" s="15" t="s">
        <v>87</v>
      </c>
      <c r="AA3" s="16" t="s">
        <v>8</v>
      </c>
      <c r="AB3" s="23" t="s">
        <v>6</v>
      </c>
      <c r="AC3" s="17" t="s">
        <v>9</v>
      </c>
    </row>
    <row r="4" spans="1:29" ht="12" thickBot="1">
      <c r="A4" s="18"/>
      <c r="B4" s="8"/>
      <c r="C4" s="24"/>
      <c r="D4" s="61"/>
      <c r="E4" s="62"/>
      <c r="F4" s="70"/>
      <c r="G4" s="8"/>
      <c r="H4" s="8"/>
      <c r="I4" s="19"/>
      <c r="J4" s="18"/>
      <c r="K4" s="8"/>
      <c r="L4" s="24"/>
      <c r="M4" s="19"/>
      <c r="N4" s="18"/>
      <c r="O4" s="8"/>
      <c r="P4" s="24"/>
      <c r="Q4" s="19"/>
      <c r="R4" s="18"/>
      <c r="S4" s="8"/>
      <c r="T4" s="24"/>
      <c r="U4" s="19"/>
      <c r="V4" s="18"/>
      <c r="W4" s="8"/>
      <c r="X4" s="24"/>
      <c r="Y4" s="19"/>
      <c r="Z4" s="18"/>
      <c r="AA4" s="8"/>
      <c r="AB4" s="24"/>
      <c r="AC4" s="19"/>
    </row>
    <row r="5" spans="1:29" s="56" customFormat="1" ht="12" thickBot="1">
      <c r="A5" s="94" t="s">
        <v>184</v>
      </c>
      <c r="B5" s="10"/>
      <c r="C5" s="25"/>
      <c r="D5" s="63"/>
      <c r="E5" s="64"/>
      <c r="F5" s="71"/>
      <c r="G5" s="9"/>
      <c r="H5" s="9"/>
      <c r="I5" s="20"/>
      <c r="J5" s="29"/>
      <c r="K5" s="9"/>
      <c r="L5" s="25"/>
      <c r="M5" s="20"/>
      <c r="N5" s="29"/>
      <c r="O5" s="9"/>
      <c r="P5" s="25"/>
      <c r="Q5" s="20"/>
      <c r="R5" s="29"/>
      <c r="S5" s="9"/>
      <c r="T5" s="25"/>
      <c r="U5" s="20"/>
      <c r="V5" s="29"/>
      <c r="W5" s="9"/>
      <c r="X5" s="25"/>
      <c r="Y5" s="20"/>
      <c r="Z5" s="29"/>
      <c r="AA5" s="9"/>
      <c r="AB5" s="25"/>
      <c r="AC5" s="20"/>
    </row>
    <row r="6" spans="1:29" s="56" customFormat="1" ht="11.25">
      <c r="A6" s="87"/>
      <c r="B6" s="88"/>
      <c r="C6" s="89"/>
      <c r="D6" s="90"/>
      <c r="E6" s="91"/>
      <c r="F6" s="92"/>
      <c r="G6" s="88"/>
      <c r="H6" s="88"/>
      <c r="I6" s="93"/>
      <c r="J6" s="87"/>
      <c r="K6" s="88"/>
      <c r="L6" s="89"/>
      <c r="M6" s="93"/>
      <c r="N6" s="87"/>
      <c r="O6" s="88"/>
      <c r="P6" s="89"/>
      <c r="Q6" s="93"/>
      <c r="R6" s="87"/>
      <c r="S6" s="88"/>
      <c r="T6" s="89"/>
      <c r="U6" s="93"/>
      <c r="V6" s="87"/>
      <c r="W6" s="88"/>
      <c r="X6" s="89"/>
      <c r="Y6" s="93"/>
      <c r="Z6" s="87"/>
      <c r="AA6" s="88"/>
      <c r="AB6" s="89"/>
      <c r="AC6" s="93"/>
    </row>
    <row r="7" spans="1:29" ht="56.25">
      <c r="A7" s="21" t="s">
        <v>89</v>
      </c>
      <c r="B7" s="5" t="s">
        <v>154</v>
      </c>
      <c r="C7" s="27" t="s">
        <v>1</v>
      </c>
      <c r="D7" s="128"/>
      <c r="E7" s="130"/>
      <c r="F7" s="82"/>
      <c r="G7" s="13">
        <v>0.23</v>
      </c>
      <c r="H7" s="14">
        <f>ROUND(F7*G7,2)</f>
        <v>0</v>
      </c>
      <c r="I7" s="38">
        <f>F7+H7</f>
        <v>0</v>
      </c>
      <c r="J7" s="21">
        <f>N7+R7+V7+Z7</f>
        <v>166</v>
      </c>
      <c r="K7" s="32">
        <f>F7*J7</f>
        <v>0</v>
      </c>
      <c r="L7" s="26">
        <f>H7*J7</f>
        <v>0</v>
      </c>
      <c r="M7" s="30">
        <f>I7*J7</f>
        <v>0</v>
      </c>
      <c r="N7" s="37">
        <v>112</v>
      </c>
      <c r="O7" s="35">
        <f>N7*$F7</f>
        <v>0</v>
      </c>
      <c r="P7" s="34">
        <f>N7*$H7</f>
        <v>0</v>
      </c>
      <c r="Q7" s="36">
        <f>O7+P7</f>
        <v>0</v>
      </c>
      <c r="R7" s="37">
        <v>35</v>
      </c>
      <c r="S7" s="35">
        <f>R7*$F7</f>
        <v>0</v>
      </c>
      <c r="T7" s="34">
        <f>R7*$H7</f>
        <v>0</v>
      </c>
      <c r="U7" s="36">
        <f>S7+T7</f>
        <v>0</v>
      </c>
      <c r="V7" s="37">
        <v>5</v>
      </c>
      <c r="W7" s="35">
        <f>V7*$F7</f>
        <v>0</v>
      </c>
      <c r="X7" s="34">
        <f>V7*$H7</f>
        <v>0</v>
      </c>
      <c r="Y7" s="36">
        <f>W7+X7</f>
        <v>0</v>
      </c>
      <c r="Z7" s="37">
        <v>14</v>
      </c>
      <c r="AA7" s="35">
        <f>Z7*$F7</f>
        <v>0</v>
      </c>
      <c r="AB7" s="34">
        <f>Z7*$H7</f>
        <v>0</v>
      </c>
      <c r="AC7" s="36">
        <f>AA7+AB7</f>
        <v>0</v>
      </c>
    </row>
    <row r="8" spans="1:29" ht="56.25">
      <c r="A8" s="37" t="s">
        <v>90</v>
      </c>
      <c r="B8" s="5" t="s">
        <v>155</v>
      </c>
      <c r="C8" s="27" t="s">
        <v>1</v>
      </c>
      <c r="D8" s="129"/>
      <c r="E8" s="131"/>
      <c r="F8" s="82"/>
      <c r="G8" s="13">
        <v>0.08</v>
      </c>
      <c r="H8" s="14">
        <f>ROUND(F8*G8,2)</f>
        <v>0</v>
      </c>
      <c r="I8" s="38">
        <f>F8+H8</f>
        <v>0</v>
      </c>
      <c r="J8" s="37">
        <f>J7</f>
        <v>166</v>
      </c>
      <c r="K8" s="32">
        <f>F8*J8</f>
        <v>0</v>
      </c>
      <c r="L8" s="26">
        <f>H8*J8</f>
        <v>0</v>
      </c>
      <c r="M8" s="30">
        <f>I8*J8</f>
        <v>0</v>
      </c>
      <c r="N8" s="37">
        <f>N7</f>
        <v>112</v>
      </c>
      <c r="O8" s="35">
        <f aca="true" t="shared" si="0" ref="O8:O18">N8*$F8</f>
        <v>0</v>
      </c>
      <c r="P8" s="34">
        <f aca="true" t="shared" si="1" ref="P8:P16">N8*$H8</f>
        <v>0</v>
      </c>
      <c r="Q8" s="36">
        <f aca="true" t="shared" si="2" ref="Q8:Q16">O8+P8</f>
        <v>0</v>
      </c>
      <c r="R8" s="37">
        <f>R7</f>
        <v>35</v>
      </c>
      <c r="S8" s="35">
        <f aca="true" t="shared" si="3" ref="S8:S18">R8*$F8</f>
        <v>0</v>
      </c>
      <c r="T8" s="34">
        <f aca="true" t="shared" si="4" ref="T8:T16">R8*$H8</f>
        <v>0</v>
      </c>
      <c r="U8" s="36">
        <f aca="true" t="shared" si="5" ref="U8:U16">S8+T8</f>
        <v>0</v>
      </c>
      <c r="V8" s="37">
        <f>V7</f>
        <v>5</v>
      </c>
      <c r="W8" s="35">
        <f aca="true" t="shared" si="6" ref="W8:W18">V8*$F8</f>
        <v>0</v>
      </c>
      <c r="X8" s="34">
        <f aca="true" t="shared" si="7" ref="X8:X16">V8*$H8</f>
        <v>0</v>
      </c>
      <c r="Y8" s="36">
        <f aca="true" t="shared" si="8" ref="Y8:Y16">W8+X8</f>
        <v>0</v>
      </c>
      <c r="Z8" s="37">
        <f>Z7</f>
        <v>14</v>
      </c>
      <c r="AA8" s="35">
        <f aca="true" t="shared" si="9" ref="AA8:AA18">Z8*$F8</f>
        <v>0</v>
      </c>
      <c r="AB8" s="34">
        <f aca="true" t="shared" si="10" ref="AB8:AB16">Z8*$H8</f>
        <v>0</v>
      </c>
      <c r="AC8" s="36">
        <f aca="true" t="shared" si="11" ref="AC8:AC16">AA8+AB8</f>
        <v>0</v>
      </c>
    </row>
    <row r="9" spans="1:29" ht="56.25">
      <c r="A9" s="37" t="s">
        <v>92</v>
      </c>
      <c r="B9" s="5" t="s">
        <v>156</v>
      </c>
      <c r="C9" s="27" t="s">
        <v>1</v>
      </c>
      <c r="D9" s="128"/>
      <c r="E9" s="130"/>
      <c r="F9" s="82"/>
      <c r="G9" s="13">
        <v>0.23</v>
      </c>
      <c r="H9" s="14">
        <f>ROUND(F9*G9,2)</f>
        <v>0</v>
      </c>
      <c r="I9" s="38">
        <f>F9+H9</f>
        <v>0</v>
      </c>
      <c r="J9" s="37">
        <f>N9+R9+V9+Z9</f>
        <v>119</v>
      </c>
      <c r="K9" s="32">
        <f>F9*J9</f>
        <v>0</v>
      </c>
      <c r="L9" s="26">
        <f>H9*J9</f>
        <v>0</v>
      </c>
      <c r="M9" s="30">
        <f>I9*J9</f>
        <v>0</v>
      </c>
      <c r="N9" s="37">
        <v>93</v>
      </c>
      <c r="O9" s="35">
        <f t="shared" si="0"/>
        <v>0</v>
      </c>
      <c r="P9" s="34">
        <f t="shared" si="1"/>
        <v>0</v>
      </c>
      <c r="Q9" s="36">
        <f t="shared" si="2"/>
        <v>0</v>
      </c>
      <c r="R9" s="37">
        <v>16</v>
      </c>
      <c r="S9" s="35">
        <f t="shared" si="3"/>
        <v>0</v>
      </c>
      <c r="T9" s="34">
        <f t="shared" si="4"/>
        <v>0</v>
      </c>
      <c r="U9" s="36">
        <f t="shared" si="5"/>
        <v>0</v>
      </c>
      <c r="V9" s="37">
        <v>1</v>
      </c>
      <c r="W9" s="35">
        <f t="shared" si="6"/>
        <v>0</v>
      </c>
      <c r="X9" s="34">
        <f t="shared" si="7"/>
        <v>0</v>
      </c>
      <c r="Y9" s="36">
        <f t="shared" si="8"/>
        <v>0</v>
      </c>
      <c r="Z9" s="37">
        <v>9</v>
      </c>
      <c r="AA9" s="35">
        <f t="shared" si="9"/>
        <v>0</v>
      </c>
      <c r="AB9" s="34">
        <f t="shared" si="10"/>
        <v>0</v>
      </c>
      <c r="AC9" s="36">
        <f t="shared" si="11"/>
        <v>0</v>
      </c>
    </row>
    <row r="10" spans="1:29" ht="56.25">
      <c r="A10" s="37" t="s">
        <v>91</v>
      </c>
      <c r="B10" s="5" t="s">
        <v>157</v>
      </c>
      <c r="C10" s="27" t="s">
        <v>1</v>
      </c>
      <c r="D10" s="129"/>
      <c r="E10" s="131"/>
      <c r="F10" s="82"/>
      <c r="G10" s="13">
        <v>0.08</v>
      </c>
      <c r="H10" s="14">
        <f>ROUND(F10*G10,2)</f>
        <v>0</v>
      </c>
      <c r="I10" s="38">
        <f>F10+H10</f>
        <v>0</v>
      </c>
      <c r="J10" s="37">
        <f aca="true" t="shared" si="12" ref="J10:J20">J9</f>
        <v>119</v>
      </c>
      <c r="K10" s="32">
        <f>F10*J10</f>
        <v>0</v>
      </c>
      <c r="L10" s="26">
        <f>H10*J10</f>
        <v>0</v>
      </c>
      <c r="M10" s="30">
        <f>I10*J10</f>
        <v>0</v>
      </c>
      <c r="N10" s="37">
        <f aca="true" t="shared" si="13" ref="N10:N20">N9</f>
        <v>93</v>
      </c>
      <c r="O10" s="35">
        <f t="shared" si="0"/>
        <v>0</v>
      </c>
      <c r="P10" s="34">
        <f t="shared" si="1"/>
        <v>0</v>
      </c>
      <c r="Q10" s="36">
        <f t="shared" si="2"/>
        <v>0</v>
      </c>
      <c r="R10" s="37">
        <f>R9</f>
        <v>16</v>
      </c>
      <c r="S10" s="35">
        <f t="shared" si="3"/>
        <v>0</v>
      </c>
      <c r="T10" s="34">
        <f t="shared" si="4"/>
        <v>0</v>
      </c>
      <c r="U10" s="36">
        <f t="shared" si="5"/>
        <v>0</v>
      </c>
      <c r="V10" s="37">
        <f aca="true" t="shared" si="14" ref="V10:V20">V9</f>
        <v>1</v>
      </c>
      <c r="W10" s="35">
        <f t="shared" si="6"/>
        <v>0</v>
      </c>
      <c r="X10" s="34">
        <f t="shared" si="7"/>
        <v>0</v>
      </c>
      <c r="Y10" s="36">
        <f t="shared" si="8"/>
        <v>0</v>
      </c>
      <c r="Z10" s="37">
        <f aca="true" t="shared" si="15" ref="Z10:Z20">Z9</f>
        <v>9</v>
      </c>
      <c r="AA10" s="35">
        <f t="shared" si="9"/>
        <v>0</v>
      </c>
      <c r="AB10" s="34">
        <f t="shared" si="10"/>
        <v>0</v>
      </c>
      <c r="AC10" s="36">
        <f t="shared" si="11"/>
        <v>0</v>
      </c>
    </row>
    <row r="11" spans="1:29" ht="33.75">
      <c r="A11" s="37" t="s">
        <v>93</v>
      </c>
      <c r="B11" s="5" t="s">
        <v>158</v>
      </c>
      <c r="C11" s="27" t="s">
        <v>1</v>
      </c>
      <c r="D11" s="128"/>
      <c r="E11" s="130"/>
      <c r="F11" s="82"/>
      <c r="G11" s="13">
        <v>0.23</v>
      </c>
      <c r="H11" s="14">
        <f aca="true" t="shared" si="16" ref="H11:H16">ROUND(F11*G11,2)</f>
        <v>0</v>
      </c>
      <c r="I11" s="38">
        <f aca="true" t="shared" si="17" ref="I11:I16">F11+H11</f>
        <v>0</v>
      </c>
      <c r="J11" s="37">
        <f>N11+R11+V11+Z11</f>
        <v>106</v>
      </c>
      <c r="K11" s="32">
        <f aca="true" t="shared" si="18" ref="K11:K16">F11*J11</f>
        <v>0</v>
      </c>
      <c r="L11" s="26">
        <f aca="true" t="shared" si="19" ref="L11:L16">H11*J11</f>
        <v>0</v>
      </c>
      <c r="M11" s="30">
        <f aca="true" t="shared" si="20" ref="M11:M16">I11*J11</f>
        <v>0</v>
      </c>
      <c r="N11" s="37">
        <v>8</v>
      </c>
      <c r="O11" s="35">
        <f t="shared" si="0"/>
        <v>0</v>
      </c>
      <c r="P11" s="34">
        <f t="shared" si="1"/>
        <v>0</v>
      </c>
      <c r="Q11" s="36">
        <f t="shared" si="2"/>
        <v>0</v>
      </c>
      <c r="R11" s="99">
        <v>87</v>
      </c>
      <c r="S11" s="35">
        <f t="shared" si="3"/>
        <v>0</v>
      </c>
      <c r="T11" s="34">
        <f t="shared" si="4"/>
        <v>0</v>
      </c>
      <c r="U11" s="36">
        <f t="shared" si="5"/>
        <v>0</v>
      </c>
      <c r="V11" s="37">
        <v>3</v>
      </c>
      <c r="W11" s="35">
        <f t="shared" si="6"/>
        <v>0</v>
      </c>
      <c r="X11" s="34">
        <f t="shared" si="7"/>
        <v>0</v>
      </c>
      <c r="Y11" s="36">
        <f t="shared" si="8"/>
        <v>0</v>
      </c>
      <c r="Z11" s="37">
        <v>8</v>
      </c>
      <c r="AA11" s="35">
        <f t="shared" si="9"/>
        <v>0</v>
      </c>
      <c r="AB11" s="34">
        <f t="shared" si="10"/>
        <v>0</v>
      </c>
      <c r="AC11" s="36">
        <f t="shared" si="11"/>
        <v>0</v>
      </c>
    </row>
    <row r="12" spans="1:29" ht="33.75">
      <c r="A12" s="37" t="s">
        <v>94</v>
      </c>
      <c r="B12" s="97" t="s">
        <v>159</v>
      </c>
      <c r="C12" s="27" t="s">
        <v>1</v>
      </c>
      <c r="D12" s="129"/>
      <c r="E12" s="131"/>
      <c r="F12" s="82"/>
      <c r="G12" s="13">
        <v>0.08</v>
      </c>
      <c r="H12" s="14">
        <f t="shared" si="16"/>
        <v>0</v>
      </c>
      <c r="I12" s="38">
        <f t="shared" si="17"/>
        <v>0</v>
      </c>
      <c r="J12" s="37">
        <f t="shared" si="12"/>
        <v>106</v>
      </c>
      <c r="K12" s="32">
        <f t="shared" si="18"/>
        <v>0</v>
      </c>
      <c r="L12" s="26">
        <f t="shared" si="19"/>
        <v>0</v>
      </c>
      <c r="M12" s="30">
        <f t="shared" si="20"/>
        <v>0</v>
      </c>
      <c r="N12" s="37">
        <f t="shared" si="13"/>
        <v>8</v>
      </c>
      <c r="O12" s="35">
        <f t="shared" si="0"/>
        <v>0</v>
      </c>
      <c r="P12" s="34">
        <f t="shared" si="1"/>
        <v>0</v>
      </c>
      <c r="Q12" s="36">
        <f t="shared" si="2"/>
        <v>0</v>
      </c>
      <c r="R12" s="99">
        <f aca="true" t="shared" si="21" ref="R12:R20">R11</f>
        <v>87</v>
      </c>
      <c r="S12" s="35">
        <f t="shared" si="3"/>
        <v>0</v>
      </c>
      <c r="T12" s="34">
        <f t="shared" si="4"/>
        <v>0</v>
      </c>
      <c r="U12" s="36">
        <f t="shared" si="5"/>
        <v>0</v>
      </c>
      <c r="V12" s="37">
        <f t="shared" si="14"/>
        <v>3</v>
      </c>
      <c r="W12" s="35">
        <f t="shared" si="6"/>
        <v>0</v>
      </c>
      <c r="X12" s="34">
        <f t="shared" si="7"/>
        <v>0</v>
      </c>
      <c r="Y12" s="36">
        <f t="shared" si="8"/>
        <v>0</v>
      </c>
      <c r="Z12" s="37">
        <f t="shared" si="15"/>
        <v>8</v>
      </c>
      <c r="AA12" s="35">
        <f t="shared" si="9"/>
        <v>0</v>
      </c>
      <c r="AB12" s="34">
        <f t="shared" si="10"/>
        <v>0</v>
      </c>
      <c r="AC12" s="36">
        <f t="shared" si="11"/>
        <v>0</v>
      </c>
    </row>
    <row r="13" spans="1:29" s="56" customFormat="1" ht="33.75">
      <c r="A13" s="37" t="s">
        <v>106</v>
      </c>
      <c r="B13" s="97" t="s">
        <v>160</v>
      </c>
      <c r="C13" s="27" t="s">
        <v>1</v>
      </c>
      <c r="D13" s="128"/>
      <c r="E13" s="130"/>
      <c r="F13" s="82"/>
      <c r="G13" s="13">
        <v>0.23</v>
      </c>
      <c r="H13" s="33">
        <f>ROUND(F13*G13,2)</f>
        <v>0</v>
      </c>
      <c r="I13" s="40">
        <f>F13+H13</f>
        <v>0</v>
      </c>
      <c r="J13" s="37">
        <f>N13+R13+V13+Z13</f>
        <v>47</v>
      </c>
      <c r="K13" s="35">
        <f>F13*J13</f>
        <v>0</v>
      </c>
      <c r="L13" s="34">
        <f>H13*J13</f>
        <v>0</v>
      </c>
      <c r="M13" s="36">
        <f>I13*J13</f>
        <v>0</v>
      </c>
      <c r="N13" s="37">
        <v>11</v>
      </c>
      <c r="O13" s="35">
        <f t="shared" si="0"/>
        <v>0</v>
      </c>
      <c r="P13" s="34">
        <f t="shared" si="1"/>
        <v>0</v>
      </c>
      <c r="Q13" s="36">
        <f t="shared" si="2"/>
        <v>0</v>
      </c>
      <c r="R13" s="99">
        <v>22</v>
      </c>
      <c r="S13" s="35">
        <f t="shared" si="3"/>
        <v>0</v>
      </c>
      <c r="T13" s="34">
        <f t="shared" si="4"/>
        <v>0</v>
      </c>
      <c r="U13" s="36">
        <f t="shared" si="5"/>
        <v>0</v>
      </c>
      <c r="V13" s="37">
        <v>8</v>
      </c>
      <c r="W13" s="35">
        <f t="shared" si="6"/>
        <v>0</v>
      </c>
      <c r="X13" s="34">
        <f t="shared" si="7"/>
        <v>0</v>
      </c>
      <c r="Y13" s="36">
        <f t="shared" si="8"/>
        <v>0</v>
      </c>
      <c r="Z13" s="37">
        <v>6</v>
      </c>
      <c r="AA13" s="35">
        <f t="shared" si="9"/>
        <v>0</v>
      </c>
      <c r="AB13" s="34">
        <f t="shared" si="10"/>
        <v>0</v>
      </c>
      <c r="AC13" s="36">
        <f t="shared" si="11"/>
        <v>0</v>
      </c>
    </row>
    <row r="14" spans="1:29" s="56" customFormat="1" ht="33.75">
      <c r="A14" s="37" t="s">
        <v>107</v>
      </c>
      <c r="B14" s="97" t="s">
        <v>161</v>
      </c>
      <c r="C14" s="27" t="s">
        <v>1</v>
      </c>
      <c r="D14" s="129"/>
      <c r="E14" s="131"/>
      <c r="F14" s="82"/>
      <c r="G14" s="13">
        <v>0.08</v>
      </c>
      <c r="H14" s="33">
        <f>ROUND(F14*G14,2)</f>
        <v>0</v>
      </c>
      <c r="I14" s="40">
        <f>F14+H14</f>
        <v>0</v>
      </c>
      <c r="J14" s="37">
        <f t="shared" si="12"/>
        <v>47</v>
      </c>
      <c r="K14" s="35">
        <f>F14*J14</f>
        <v>0</v>
      </c>
      <c r="L14" s="34">
        <f>H14*J14</f>
        <v>0</v>
      </c>
      <c r="M14" s="36">
        <f>I14*J14</f>
        <v>0</v>
      </c>
      <c r="N14" s="37">
        <f t="shared" si="13"/>
        <v>11</v>
      </c>
      <c r="O14" s="35">
        <f t="shared" si="0"/>
        <v>0</v>
      </c>
      <c r="P14" s="34">
        <f t="shared" si="1"/>
        <v>0</v>
      </c>
      <c r="Q14" s="36">
        <f t="shared" si="2"/>
        <v>0</v>
      </c>
      <c r="R14" s="99">
        <f t="shared" si="21"/>
        <v>22</v>
      </c>
      <c r="S14" s="35">
        <f t="shared" si="3"/>
        <v>0</v>
      </c>
      <c r="T14" s="34">
        <f t="shared" si="4"/>
        <v>0</v>
      </c>
      <c r="U14" s="36">
        <f t="shared" si="5"/>
        <v>0</v>
      </c>
      <c r="V14" s="37">
        <f t="shared" si="14"/>
        <v>8</v>
      </c>
      <c r="W14" s="35">
        <f t="shared" si="6"/>
        <v>0</v>
      </c>
      <c r="X14" s="34">
        <f t="shared" si="7"/>
        <v>0</v>
      </c>
      <c r="Y14" s="36">
        <f t="shared" si="8"/>
        <v>0</v>
      </c>
      <c r="Z14" s="37">
        <f t="shared" si="15"/>
        <v>6</v>
      </c>
      <c r="AA14" s="35">
        <f t="shared" si="9"/>
        <v>0</v>
      </c>
      <c r="AB14" s="34">
        <f t="shared" si="10"/>
        <v>0</v>
      </c>
      <c r="AC14" s="36">
        <f t="shared" si="11"/>
        <v>0</v>
      </c>
    </row>
    <row r="15" spans="1:29" ht="33.75">
      <c r="A15" s="37" t="s">
        <v>108</v>
      </c>
      <c r="B15" s="97" t="s">
        <v>162</v>
      </c>
      <c r="C15" s="27" t="s">
        <v>1</v>
      </c>
      <c r="D15" s="128"/>
      <c r="E15" s="130"/>
      <c r="F15" s="82"/>
      <c r="G15" s="13">
        <v>0.23</v>
      </c>
      <c r="H15" s="14">
        <f t="shared" si="16"/>
        <v>0</v>
      </c>
      <c r="I15" s="38">
        <f t="shared" si="17"/>
        <v>0</v>
      </c>
      <c r="J15" s="37">
        <f>N15+R15+V15+Z15</f>
        <v>20</v>
      </c>
      <c r="K15" s="32">
        <f t="shared" si="18"/>
        <v>0</v>
      </c>
      <c r="L15" s="26">
        <f t="shared" si="19"/>
        <v>0</v>
      </c>
      <c r="M15" s="30">
        <f t="shared" si="20"/>
        <v>0</v>
      </c>
      <c r="N15" s="37">
        <v>8</v>
      </c>
      <c r="O15" s="35">
        <f t="shared" si="0"/>
        <v>0</v>
      </c>
      <c r="P15" s="34">
        <f t="shared" si="1"/>
        <v>0</v>
      </c>
      <c r="Q15" s="36">
        <f t="shared" si="2"/>
        <v>0</v>
      </c>
      <c r="R15" s="99">
        <v>7</v>
      </c>
      <c r="S15" s="35">
        <f t="shared" si="3"/>
        <v>0</v>
      </c>
      <c r="T15" s="34">
        <f t="shared" si="4"/>
        <v>0</v>
      </c>
      <c r="U15" s="36">
        <f t="shared" si="5"/>
        <v>0</v>
      </c>
      <c r="V15" s="37">
        <v>5</v>
      </c>
      <c r="W15" s="35">
        <f t="shared" si="6"/>
        <v>0</v>
      </c>
      <c r="X15" s="34">
        <f t="shared" si="7"/>
        <v>0</v>
      </c>
      <c r="Y15" s="36">
        <f t="shared" si="8"/>
        <v>0</v>
      </c>
      <c r="Z15" s="37"/>
      <c r="AA15" s="35">
        <f t="shared" si="9"/>
        <v>0</v>
      </c>
      <c r="AB15" s="34">
        <f t="shared" si="10"/>
        <v>0</v>
      </c>
      <c r="AC15" s="36">
        <f t="shared" si="11"/>
        <v>0</v>
      </c>
    </row>
    <row r="16" spans="1:29" ht="33.75">
      <c r="A16" s="37" t="s">
        <v>109</v>
      </c>
      <c r="B16" s="97" t="s">
        <v>163</v>
      </c>
      <c r="C16" s="27" t="s">
        <v>1</v>
      </c>
      <c r="D16" s="129"/>
      <c r="E16" s="131"/>
      <c r="F16" s="82"/>
      <c r="G16" s="13">
        <v>0.08</v>
      </c>
      <c r="H16" s="14">
        <f t="shared" si="16"/>
        <v>0</v>
      </c>
      <c r="I16" s="38">
        <f t="shared" si="17"/>
        <v>0</v>
      </c>
      <c r="J16" s="37">
        <f t="shared" si="12"/>
        <v>20</v>
      </c>
      <c r="K16" s="32">
        <f t="shared" si="18"/>
        <v>0</v>
      </c>
      <c r="L16" s="26">
        <f t="shared" si="19"/>
        <v>0</v>
      </c>
      <c r="M16" s="30">
        <f t="shared" si="20"/>
        <v>0</v>
      </c>
      <c r="N16" s="37">
        <f t="shared" si="13"/>
        <v>8</v>
      </c>
      <c r="O16" s="35">
        <f t="shared" si="0"/>
        <v>0</v>
      </c>
      <c r="P16" s="34">
        <f t="shared" si="1"/>
        <v>0</v>
      </c>
      <c r="Q16" s="36">
        <f t="shared" si="2"/>
        <v>0</v>
      </c>
      <c r="R16" s="99">
        <f t="shared" si="21"/>
        <v>7</v>
      </c>
      <c r="S16" s="35">
        <f t="shared" si="3"/>
        <v>0</v>
      </c>
      <c r="T16" s="34">
        <f t="shared" si="4"/>
        <v>0</v>
      </c>
      <c r="U16" s="36">
        <f t="shared" si="5"/>
        <v>0</v>
      </c>
      <c r="V16" s="37">
        <f t="shared" si="14"/>
        <v>5</v>
      </c>
      <c r="W16" s="35">
        <f t="shared" si="6"/>
        <v>0</v>
      </c>
      <c r="X16" s="34">
        <f t="shared" si="7"/>
        <v>0</v>
      </c>
      <c r="Y16" s="36">
        <f t="shared" si="8"/>
        <v>0</v>
      </c>
      <c r="Z16" s="37">
        <f t="shared" si="15"/>
        <v>0</v>
      </c>
      <c r="AA16" s="35">
        <f t="shared" si="9"/>
        <v>0</v>
      </c>
      <c r="AB16" s="34">
        <f t="shared" si="10"/>
        <v>0</v>
      </c>
      <c r="AC16" s="36">
        <f t="shared" si="11"/>
        <v>0</v>
      </c>
    </row>
    <row r="17" spans="1:29" s="95" customFormat="1" ht="33.75">
      <c r="A17" s="99" t="s">
        <v>97</v>
      </c>
      <c r="B17" s="97" t="s">
        <v>164</v>
      </c>
      <c r="C17" s="100" t="s">
        <v>1</v>
      </c>
      <c r="D17" s="128"/>
      <c r="E17" s="130"/>
      <c r="F17" s="82"/>
      <c r="G17" s="98">
        <v>0.23</v>
      </c>
      <c r="H17" s="33">
        <f>ROUND(F17*G17,2)</f>
        <v>0</v>
      </c>
      <c r="I17" s="40">
        <f>F17+H17</f>
        <v>0</v>
      </c>
      <c r="J17" s="99">
        <f>N17+R17+V17+Z17</f>
        <v>4</v>
      </c>
      <c r="K17" s="35">
        <f>F17*J17</f>
        <v>0</v>
      </c>
      <c r="L17" s="34">
        <f>H17*J17</f>
        <v>0</v>
      </c>
      <c r="M17" s="36">
        <f>I17*J17</f>
        <v>0</v>
      </c>
      <c r="N17" s="99">
        <v>2</v>
      </c>
      <c r="O17" s="35">
        <f t="shared" si="0"/>
        <v>0</v>
      </c>
      <c r="P17" s="34">
        <f>N17*$H17</f>
        <v>0</v>
      </c>
      <c r="Q17" s="36">
        <f>O17+P17</f>
        <v>0</v>
      </c>
      <c r="R17" s="99">
        <v>1</v>
      </c>
      <c r="S17" s="35">
        <f t="shared" si="3"/>
        <v>0</v>
      </c>
      <c r="T17" s="34">
        <f>R17*$H17</f>
        <v>0</v>
      </c>
      <c r="U17" s="36">
        <f>S17+T17</f>
        <v>0</v>
      </c>
      <c r="V17" s="99"/>
      <c r="W17" s="35">
        <f t="shared" si="6"/>
        <v>0</v>
      </c>
      <c r="X17" s="34">
        <f>V17*$H17</f>
        <v>0</v>
      </c>
      <c r="Y17" s="36">
        <f>W17+X17</f>
        <v>0</v>
      </c>
      <c r="Z17" s="99">
        <v>1</v>
      </c>
      <c r="AA17" s="35">
        <f t="shared" si="9"/>
        <v>0</v>
      </c>
      <c r="AB17" s="34">
        <f>Z17*$H17</f>
        <v>0</v>
      </c>
      <c r="AC17" s="36">
        <f>AA17+AB17</f>
        <v>0</v>
      </c>
    </row>
    <row r="18" spans="1:29" s="95" customFormat="1" ht="33.75">
      <c r="A18" s="99" t="s">
        <v>98</v>
      </c>
      <c r="B18" s="97" t="s">
        <v>165</v>
      </c>
      <c r="C18" s="100" t="s">
        <v>1</v>
      </c>
      <c r="D18" s="129"/>
      <c r="E18" s="131"/>
      <c r="F18" s="82"/>
      <c r="G18" s="98">
        <v>0.08</v>
      </c>
      <c r="H18" s="33">
        <f>ROUND(F18*G18,2)</f>
        <v>0</v>
      </c>
      <c r="I18" s="40">
        <f>F18+H18</f>
        <v>0</v>
      </c>
      <c r="J18" s="99">
        <f t="shared" si="12"/>
        <v>4</v>
      </c>
      <c r="K18" s="35">
        <f>F18*J18</f>
        <v>0</v>
      </c>
      <c r="L18" s="34">
        <f>H18*J18</f>
        <v>0</v>
      </c>
      <c r="M18" s="36">
        <f>I18*J18</f>
        <v>0</v>
      </c>
      <c r="N18" s="99">
        <f t="shared" si="13"/>
        <v>2</v>
      </c>
      <c r="O18" s="35">
        <f t="shared" si="0"/>
        <v>0</v>
      </c>
      <c r="P18" s="34">
        <f>N18*$H18</f>
        <v>0</v>
      </c>
      <c r="Q18" s="36">
        <f>O18+P18</f>
        <v>0</v>
      </c>
      <c r="R18" s="99">
        <f t="shared" si="21"/>
        <v>1</v>
      </c>
      <c r="S18" s="35">
        <f t="shared" si="3"/>
        <v>0</v>
      </c>
      <c r="T18" s="34">
        <f>R18*$H18</f>
        <v>0</v>
      </c>
      <c r="U18" s="36">
        <f>S18+T18</f>
        <v>0</v>
      </c>
      <c r="V18" s="99">
        <f t="shared" si="14"/>
        <v>0</v>
      </c>
      <c r="W18" s="35">
        <f t="shared" si="6"/>
        <v>0</v>
      </c>
      <c r="X18" s="34">
        <f>V18*$H18</f>
        <v>0</v>
      </c>
      <c r="Y18" s="36">
        <f>W18+X18</f>
        <v>0</v>
      </c>
      <c r="Z18" s="99">
        <f t="shared" si="15"/>
        <v>1</v>
      </c>
      <c r="AA18" s="35">
        <f t="shared" si="9"/>
        <v>0</v>
      </c>
      <c r="AB18" s="34">
        <f>Z18*$H18</f>
        <v>0</v>
      </c>
      <c r="AC18" s="36">
        <f>AA18+AB18</f>
        <v>0</v>
      </c>
    </row>
    <row r="19" spans="1:29" s="95" customFormat="1" ht="33.75">
      <c r="A19" s="99" t="s">
        <v>110</v>
      </c>
      <c r="B19" s="97" t="s">
        <v>166</v>
      </c>
      <c r="C19" s="100" t="s">
        <v>1</v>
      </c>
      <c r="D19" s="128"/>
      <c r="E19" s="130"/>
      <c r="F19" s="82"/>
      <c r="G19" s="98">
        <v>0.23</v>
      </c>
      <c r="H19" s="33">
        <f>ROUND(F19*G19,2)</f>
        <v>0</v>
      </c>
      <c r="I19" s="40">
        <f>F19+H19</f>
        <v>0</v>
      </c>
      <c r="J19" s="99">
        <f>N19+R19+V19+Z19</f>
        <v>1</v>
      </c>
      <c r="K19" s="35">
        <f>F19*J19</f>
        <v>0</v>
      </c>
      <c r="L19" s="34">
        <f>H19*J19</f>
        <v>0</v>
      </c>
      <c r="M19" s="36">
        <f>I19*J19</f>
        <v>0</v>
      </c>
      <c r="N19" s="99"/>
      <c r="O19" s="35">
        <f>N19*$F19</f>
        <v>0</v>
      </c>
      <c r="P19" s="34">
        <f>N19*$H19</f>
        <v>0</v>
      </c>
      <c r="Q19" s="36">
        <f>O19+P19</f>
        <v>0</v>
      </c>
      <c r="R19" s="99">
        <v>1</v>
      </c>
      <c r="S19" s="35">
        <f>R19*$F19</f>
        <v>0</v>
      </c>
      <c r="T19" s="34">
        <f>R19*$H19</f>
        <v>0</v>
      </c>
      <c r="U19" s="36">
        <f>S19+T19</f>
        <v>0</v>
      </c>
      <c r="V19" s="99"/>
      <c r="W19" s="35">
        <f>V19*$F19</f>
        <v>0</v>
      </c>
      <c r="X19" s="34">
        <f>V19*$H19</f>
        <v>0</v>
      </c>
      <c r="Y19" s="36">
        <f>W19+X19</f>
        <v>0</v>
      </c>
      <c r="Z19" s="99"/>
      <c r="AA19" s="35">
        <f>Z19*$F19</f>
        <v>0</v>
      </c>
      <c r="AB19" s="34">
        <f>Z19*$H19</f>
        <v>0</v>
      </c>
      <c r="AC19" s="36">
        <f>AA19+AB19</f>
        <v>0</v>
      </c>
    </row>
    <row r="20" spans="1:29" s="95" customFormat="1" ht="33.75">
      <c r="A20" s="99" t="s">
        <v>111</v>
      </c>
      <c r="B20" s="97" t="s">
        <v>167</v>
      </c>
      <c r="C20" s="100" t="s">
        <v>1</v>
      </c>
      <c r="D20" s="129"/>
      <c r="E20" s="131"/>
      <c r="F20" s="82"/>
      <c r="G20" s="98">
        <v>0.08</v>
      </c>
      <c r="H20" s="33">
        <f>ROUND(F20*G20,2)</f>
        <v>0</v>
      </c>
      <c r="I20" s="40">
        <f>F20+H20</f>
        <v>0</v>
      </c>
      <c r="J20" s="99">
        <f t="shared" si="12"/>
        <v>1</v>
      </c>
      <c r="K20" s="35">
        <f>F20*J20</f>
        <v>0</v>
      </c>
      <c r="L20" s="34">
        <f>H20*J20</f>
        <v>0</v>
      </c>
      <c r="M20" s="36">
        <f>I20*J20</f>
        <v>0</v>
      </c>
      <c r="N20" s="99">
        <f t="shared" si="13"/>
        <v>0</v>
      </c>
      <c r="O20" s="35">
        <f>N20*$F20</f>
        <v>0</v>
      </c>
      <c r="P20" s="34">
        <f>N20*$H20</f>
        <v>0</v>
      </c>
      <c r="Q20" s="36">
        <f>O20+P20</f>
        <v>0</v>
      </c>
      <c r="R20" s="99">
        <f t="shared" si="21"/>
        <v>1</v>
      </c>
      <c r="S20" s="35">
        <f>R20*$F20</f>
        <v>0</v>
      </c>
      <c r="T20" s="34">
        <f>R20*$H20</f>
        <v>0</v>
      </c>
      <c r="U20" s="36">
        <f>S20+T20</f>
        <v>0</v>
      </c>
      <c r="V20" s="99">
        <f t="shared" si="14"/>
        <v>0</v>
      </c>
      <c r="W20" s="35">
        <f>V20*$F20</f>
        <v>0</v>
      </c>
      <c r="X20" s="34">
        <f>V20*$H20</f>
        <v>0</v>
      </c>
      <c r="Y20" s="36">
        <f>W20+X20</f>
        <v>0</v>
      </c>
      <c r="Z20" s="99">
        <f t="shared" si="15"/>
        <v>0</v>
      </c>
      <c r="AA20" s="35">
        <f>Z20*$F20</f>
        <v>0</v>
      </c>
      <c r="AB20" s="34">
        <f>Z20*$H20</f>
        <v>0</v>
      </c>
      <c r="AC20" s="36">
        <f>AA20+AB20</f>
        <v>0</v>
      </c>
    </row>
    <row r="21" spans="1:29" s="56" customFormat="1" ht="12" thickBot="1">
      <c r="A21" s="18"/>
      <c r="B21" s="8"/>
      <c r="C21" s="24"/>
      <c r="D21" s="61"/>
      <c r="E21" s="62"/>
      <c r="F21" s="70"/>
      <c r="G21" s="8"/>
      <c r="H21" s="8"/>
      <c r="I21" s="19"/>
      <c r="J21" s="18"/>
      <c r="K21" s="8"/>
      <c r="L21" s="24"/>
      <c r="M21" s="19"/>
      <c r="N21" s="18"/>
      <c r="O21" s="8"/>
      <c r="P21" s="24"/>
      <c r="Q21" s="19"/>
      <c r="R21" s="18"/>
      <c r="S21" s="8"/>
      <c r="T21" s="24"/>
      <c r="U21" s="19"/>
      <c r="V21" s="18"/>
      <c r="W21" s="8"/>
      <c r="X21" s="24"/>
      <c r="Y21" s="19"/>
      <c r="Z21" s="18"/>
      <c r="AA21" s="8"/>
      <c r="AB21" s="24"/>
      <c r="AC21" s="19"/>
    </row>
    <row r="22" spans="1:29" s="56" customFormat="1" ht="12" thickBot="1">
      <c r="A22" s="94" t="s">
        <v>151</v>
      </c>
      <c r="B22" s="10"/>
      <c r="C22" s="25"/>
      <c r="D22" s="63"/>
      <c r="E22" s="64"/>
      <c r="F22" s="71"/>
      <c r="G22" s="9"/>
      <c r="H22" s="9"/>
      <c r="I22" s="20"/>
      <c r="J22" s="29"/>
      <c r="K22" s="9"/>
      <c r="L22" s="25"/>
      <c r="M22" s="20"/>
      <c r="N22" s="29"/>
      <c r="O22" s="9"/>
      <c r="P22" s="25"/>
      <c r="Q22" s="20"/>
      <c r="R22" s="29"/>
      <c r="S22" s="9"/>
      <c r="T22" s="25"/>
      <c r="U22" s="20"/>
      <c r="V22" s="29"/>
      <c r="W22" s="9"/>
      <c r="X22" s="25"/>
      <c r="Y22" s="20"/>
      <c r="Z22" s="29"/>
      <c r="AA22" s="9"/>
      <c r="AB22" s="25"/>
      <c r="AC22" s="20"/>
    </row>
    <row r="23" spans="1:29" s="56" customFormat="1" ht="11.25">
      <c r="A23" s="87"/>
      <c r="B23" s="88"/>
      <c r="C23" s="89"/>
      <c r="D23" s="90"/>
      <c r="E23" s="91"/>
      <c r="F23" s="92"/>
      <c r="G23" s="88"/>
      <c r="H23" s="88"/>
      <c r="I23" s="93"/>
      <c r="J23" s="87"/>
      <c r="K23" s="88"/>
      <c r="L23" s="89"/>
      <c r="M23" s="93"/>
      <c r="N23" s="87"/>
      <c r="O23" s="88"/>
      <c r="P23" s="89"/>
      <c r="Q23" s="93"/>
      <c r="R23" s="87"/>
      <c r="S23" s="88"/>
      <c r="T23" s="89"/>
      <c r="U23" s="93"/>
      <c r="V23" s="87"/>
      <c r="W23" s="88"/>
      <c r="X23" s="89"/>
      <c r="Y23" s="93"/>
      <c r="Z23" s="87"/>
      <c r="AA23" s="88"/>
      <c r="AB23" s="89"/>
      <c r="AC23" s="93"/>
    </row>
    <row r="24" spans="1:29" s="95" customFormat="1" ht="33.75">
      <c r="A24" s="99" t="s">
        <v>99</v>
      </c>
      <c r="B24" s="97" t="s">
        <v>168</v>
      </c>
      <c r="C24" s="100" t="s">
        <v>1</v>
      </c>
      <c r="D24" s="128"/>
      <c r="E24" s="130"/>
      <c r="F24" s="82"/>
      <c r="G24" s="98">
        <v>0.23</v>
      </c>
      <c r="H24" s="33">
        <f>ROUND(F24*G24,2)</f>
        <v>0</v>
      </c>
      <c r="I24" s="40">
        <f>F24+H24</f>
        <v>0</v>
      </c>
      <c r="J24" s="99">
        <f>N24+R24+V24+Z24</f>
        <v>1</v>
      </c>
      <c r="K24" s="35">
        <f>F24*J24</f>
        <v>0</v>
      </c>
      <c r="L24" s="34">
        <f>H24*J24</f>
        <v>0</v>
      </c>
      <c r="M24" s="36">
        <f>I24*J24</f>
        <v>0</v>
      </c>
      <c r="N24" s="99">
        <v>1</v>
      </c>
      <c r="O24" s="35">
        <f>N24*$F24</f>
        <v>0</v>
      </c>
      <c r="P24" s="34">
        <f>N24*$H24</f>
        <v>0</v>
      </c>
      <c r="Q24" s="36">
        <f>O24+P24</f>
        <v>0</v>
      </c>
      <c r="R24" s="99"/>
      <c r="S24" s="35">
        <f>R24*$F24</f>
        <v>0</v>
      </c>
      <c r="T24" s="34">
        <f>R24*$H24</f>
        <v>0</v>
      </c>
      <c r="U24" s="36">
        <f>S24+T24</f>
        <v>0</v>
      </c>
      <c r="V24" s="99"/>
      <c r="W24" s="35">
        <f>V24*$F24</f>
        <v>0</v>
      </c>
      <c r="X24" s="34">
        <f>V24*$H24</f>
        <v>0</v>
      </c>
      <c r="Y24" s="36">
        <f>W24+X24</f>
        <v>0</v>
      </c>
      <c r="Z24" s="99"/>
      <c r="AA24" s="35">
        <f>Z24*$F24</f>
        <v>0</v>
      </c>
      <c r="AB24" s="34">
        <f>Z24*$H24</f>
        <v>0</v>
      </c>
      <c r="AC24" s="36">
        <f>AA24+AB24</f>
        <v>0</v>
      </c>
    </row>
    <row r="25" spans="1:29" s="95" customFormat="1" ht="33.75">
      <c r="A25" s="99" t="s">
        <v>112</v>
      </c>
      <c r="B25" s="97" t="s">
        <v>169</v>
      </c>
      <c r="C25" s="100" t="s">
        <v>1</v>
      </c>
      <c r="D25" s="129"/>
      <c r="E25" s="131"/>
      <c r="F25" s="82"/>
      <c r="G25" s="98">
        <v>0.23</v>
      </c>
      <c r="H25" s="33">
        <f>ROUND(F25*G25,2)</f>
        <v>0</v>
      </c>
      <c r="I25" s="40">
        <f>F25+H25</f>
        <v>0</v>
      </c>
      <c r="J25" s="99">
        <f>J24</f>
        <v>1</v>
      </c>
      <c r="K25" s="35">
        <f>F25*J25</f>
        <v>0</v>
      </c>
      <c r="L25" s="34">
        <f>H25*J25</f>
        <v>0</v>
      </c>
      <c r="M25" s="36">
        <f>I25*J25</f>
        <v>0</v>
      </c>
      <c r="N25" s="99">
        <f>N24</f>
        <v>1</v>
      </c>
      <c r="O25" s="35">
        <f>N25*$F25</f>
        <v>0</v>
      </c>
      <c r="P25" s="34">
        <f>N25*$H25</f>
        <v>0</v>
      </c>
      <c r="Q25" s="36">
        <f>O25+P25</f>
        <v>0</v>
      </c>
      <c r="R25" s="99">
        <f>R24</f>
        <v>0</v>
      </c>
      <c r="S25" s="35">
        <f>R25*$F25</f>
        <v>0</v>
      </c>
      <c r="T25" s="34">
        <f>R25*$H25</f>
        <v>0</v>
      </c>
      <c r="U25" s="36">
        <f>S25+T25</f>
        <v>0</v>
      </c>
      <c r="V25" s="99">
        <f>V24</f>
        <v>0</v>
      </c>
      <c r="W25" s="35">
        <f>V25*$F25</f>
        <v>0</v>
      </c>
      <c r="X25" s="34">
        <f>V25*$H25</f>
        <v>0</v>
      </c>
      <c r="Y25" s="36">
        <f>W25+X25</f>
        <v>0</v>
      </c>
      <c r="Z25" s="99">
        <f>Z24</f>
        <v>0</v>
      </c>
      <c r="AA25" s="35">
        <f>Z25*$F25</f>
        <v>0</v>
      </c>
      <c r="AB25" s="34">
        <f>Z25*$H25</f>
        <v>0</v>
      </c>
      <c r="AC25" s="36">
        <f>AA25+AB25</f>
        <v>0</v>
      </c>
    </row>
    <row r="26" spans="1:29" s="95" customFormat="1" ht="33.75">
      <c r="A26" s="99" t="s">
        <v>100</v>
      </c>
      <c r="B26" s="97" t="s">
        <v>170</v>
      </c>
      <c r="C26" s="100" t="s">
        <v>1</v>
      </c>
      <c r="D26" s="128"/>
      <c r="E26" s="130"/>
      <c r="F26" s="82"/>
      <c r="G26" s="98">
        <v>0.23</v>
      </c>
      <c r="H26" s="33">
        <f aca="true" t="shared" si="22" ref="H26:H39">ROUND(F26*G26,2)</f>
        <v>0</v>
      </c>
      <c r="I26" s="40">
        <f aca="true" t="shared" si="23" ref="I26:I39">F26+H26</f>
        <v>0</v>
      </c>
      <c r="J26" s="99">
        <f>N26+R26+V26+Z26</f>
        <v>2</v>
      </c>
      <c r="K26" s="35">
        <f aca="true" t="shared" si="24" ref="K26:K39">F26*J26</f>
        <v>0</v>
      </c>
      <c r="L26" s="34">
        <f aca="true" t="shared" si="25" ref="L26:L39">H26*J26</f>
        <v>0</v>
      </c>
      <c r="M26" s="36">
        <f aca="true" t="shared" si="26" ref="M26:M39">I26*J26</f>
        <v>0</v>
      </c>
      <c r="N26" s="99">
        <v>1</v>
      </c>
      <c r="O26" s="35">
        <f aca="true" t="shared" si="27" ref="O26:O39">N26*$F26</f>
        <v>0</v>
      </c>
      <c r="P26" s="34">
        <f aca="true" t="shared" si="28" ref="P26:P39">N26*$H26</f>
        <v>0</v>
      </c>
      <c r="Q26" s="36">
        <f aca="true" t="shared" si="29" ref="Q26:Q39">O26+P26</f>
        <v>0</v>
      </c>
      <c r="R26" s="99"/>
      <c r="S26" s="35">
        <f aca="true" t="shared" si="30" ref="S26:S39">R26*$F26</f>
        <v>0</v>
      </c>
      <c r="T26" s="34">
        <f aca="true" t="shared" si="31" ref="T26:T39">R26*$H26</f>
        <v>0</v>
      </c>
      <c r="U26" s="36">
        <f aca="true" t="shared" si="32" ref="U26:U39">S26+T26</f>
        <v>0</v>
      </c>
      <c r="V26" s="99">
        <v>1</v>
      </c>
      <c r="W26" s="35">
        <f aca="true" t="shared" si="33" ref="W26:W39">V26*$F26</f>
        <v>0</v>
      </c>
      <c r="X26" s="34">
        <f aca="true" t="shared" si="34" ref="X26:X39">V26*$H26</f>
        <v>0</v>
      </c>
      <c r="Y26" s="36">
        <f aca="true" t="shared" si="35" ref="Y26:Y39">W26+X26</f>
        <v>0</v>
      </c>
      <c r="Z26" s="99"/>
      <c r="AA26" s="35">
        <f aca="true" t="shared" si="36" ref="AA26:AA39">Z26*$F26</f>
        <v>0</v>
      </c>
      <c r="AB26" s="34">
        <f aca="true" t="shared" si="37" ref="AB26:AB39">Z26*$H26</f>
        <v>0</v>
      </c>
      <c r="AC26" s="36">
        <f aca="true" t="shared" si="38" ref="AC26:AC39">AA26+AB26</f>
        <v>0</v>
      </c>
    </row>
    <row r="27" spans="1:29" s="95" customFormat="1" ht="33.75">
      <c r="A27" s="99" t="s">
        <v>101</v>
      </c>
      <c r="B27" s="97" t="s">
        <v>171</v>
      </c>
      <c r="C27" s="100" t="s">
        <v>1</v>
      </c>
      <c r="D27" s="129"/>
      <c r="E27" s="131"/>
      <c r="F27" s="82"/>
      <c r="G27" s="98">
        <v>0.23</v>
      </c>
      <c r="H27" s="33">
        <f t="shared" si="22"/>
        <v>0</v>
      </c>
      <c r="I27" s="40">
        <f t="shared" si="23"/>
        <v>0</v>
      </c>
      <c r="J27" s="99">
        <f>J26</f>
        <v>2</v>
      </c>
      <c r="K27" s="35">
        <f t="shared" si="24"/>
        <v>0</v>
      </c>
      <c r="L27" s="34">
        <f t="shared" si="25"/>
        <v>0</v>
      </c>
      <c r="M27" s="36">
        <f t="shared" si="26"/>
        <v>0</v>
      </c>
      <c r="N27" s="99">
        <f>N26</f>
        <v>1</v>
      </c>
      <c r="O27" s="35">
        <f t="shared" si="27"/>
        <v>0</v>
      </c>
      <c r="P27" s="34">
        <f t="shared" si="28"/>
        <v>0</v>
      </c>
      <c r="Q27" s="36">
        <f t="shared" si="29"/>
        <v>0</v>
      </c>
      <c r="R27" s="99">
        <f>R26</f>
        <v>0</v>
      </c>
      <c r="S27" s="35">
        <f t="shared" si="30"/>
        <v>0</v>
      </c>
      <c r="T27" s="34">
        <f t="shared" si="31"/>
        <v>0</v>
      </c>
      <c r="U27" s="36">
        <f t="shared" si="32"/>
        <v>0</v>
      </c>
      <c r="V27" s="99">
        <f>V26</f>
        <v>1</v>
      </c>
      <c r="W27" s="35">
        <f t="shared" si="33"/>
        <v>0</v>
      </c>
      <c r="X27" s="34">
        <f t="shared" si="34"/>
        <v>0</v>
      </c>
      <c r="Y27" s="36">
        <f t="shared" si="35"/>
        <v>0</v>
      </c>
      <c r="Z27" s="99">
        <f>Z26</f>
        <v>0</v>
      </c>
      <c r="AA27" s="35">
        <f t="shared" si="36"/>
        <v>0</v>
      </c>
      <c r="AB27" s="34">
        <f t="shared" si="37"/>
        <v>0</v>
      </c>
      <c r="AC27" s="36">
        <f t="shared" si="38"/>
        <v>0</v>
      </c>
    </row>
    <row r="28" spans="1:29" s="95" customFormat="1" ht="33.75">
      <c r="A28" s="99" t="s">
        <v>102</v>
      </c>
      <c r="B28" s="97" t="s">
        <v>172</v>
      </c>
      <c r="C28" s="100" t="s">
        <v>1</v>
      </c>
      <c r="D28" s="128"/>
      <c r="E28" s="130"/>
      <c r="F28" s="82"/>
      <c r="G28" s="98">
        <v>0.23</v>
      </c>
      <c r="H28" s="33">
        <f t="shared" si="22"/>
        <v>0</v>
      </c>
      <c r="I28" s="40">
        <f t="shared" si="23"/>
        <v>0</v>
      </c>
      <c r="J28" s="99">
        <f>N28+R28+V28+Z28</f>
        <v>2</v>
      </c>
      <c r="K28" s="35">
        <f t="shared" si="24"/>
        <v>0</v>
      </c>
      <c r="L28" s="34">
        <f t="shared" si="25"/>
        <v>0</v>
      </c>
      <c r="M28" s="36">
        <f t="shared" si="26"/>
        <v>0</v>
      </c>
      <c r="N28" s="99">
        <v>1</v>
      </c>
      <c r="O28" s="35">
        <f t="shared" si="27"/>
        <v>0</v>
      </c>
      <c r="P28" s="34">
        <f t="shared" si="28"/>
        <v>0</v>
      </c>
      <c r="Q28" s="36">
        <f t="shared" si="29"/>
        <v>0</v>
      </c>
      <c r="R28" s="99">
        <v>1</v>
      </c>
      <c r="S28" s="35">
        <f t="shared" si="30"/>
        <v>0</v>
      </c>
      <c r="T28" s="34">
        <f t="shared" si="31"/>
        <v>0</v>
      </c>
      <c r="U28" s="36">
        <f t="shared" si="32"/>
        <v>0</v>
      </c>
      <c r="V28" s="99"/>
      <c r="W28" s="35">
        <f t="shared" si="33"/>
        <v>0</v>
      </c>
      <c r="X28" s="34">
        <f t="shared" si="34"/>
        <v>0</v>
      </c>
      <c r="Y28" s="36">
        <f t="shared" si="35"/>
        <v>0</v>
      </c>
      <c r="Z28" s="99"/>
      <c r="AA28" s="35">
        <f t="shared" si="36"/>
        <v>0</v>
      </c>
      <c r="AB28" s="34">
        <f t="shared" si="37"/>
        <v>0</v>
      </c>
      <c r="AC28" s="36">
        <f t="shared" si="38"/>
        <v>0</v>
      </c>
    </row>
    <row r="29" spans="1:29" s="95" customFormat="1" ht="33.75">
      <c r="A29" s="99" t="s">
        <v>103</v>
      </c>
      <c r="B29" s="97" t="s">
        <v>173</v>
      </c>
      <c r="C29" s="100" t="s">
        <v>1</v>
      </c>
      <c r="D29" s="129"/>
      <c r="E29" s="131"/>
      <c r="F29" s="82"/>
      <c r="G29" s="98">
        <v>0.23</v>
      </c>
      <c r="H29" s="33">
        <f t="shared" si="22"/>
        <v>0</v>
      </c>
      <c r="I29" s="40">
        <f t="shared" si="23"/>
        <v>0</v>
      </c>
      <c r="J29" s="99">
        <f>J28</f>
        <v>2</v>
      </c>
      <c r="K29" s="35">
        <f t="shared" si="24"/>
        <v>0</v>
      </c>
      <c r="L29" s="34">
        <f t="shared" si="25"/>
        <v>0</v>
      </c>
      <c r="M29" s="36">
        <f t="shared" si="26"/>
        <v>0</v>
      </c>
      <c r="N29" s="99">
        <f>N28</f>
        <v>1</v>
      </c>
      <c r="O29" s="35">
        <f t="shared" si="27"/>
        <v>0</v>
      </c>
      <c r="P29" s="34">
        <f t="shared" si="28"/>
        <v>0</v>
      </c>
      <c r="Q29" s="36">
        <f t="shared" si="29"/>
        <v>0</v>
      </c>
      <c r="R29" s="99">
        <f>R28</f>
        <v>1</v>
      </c>
      <c r="S29" s="35">
        <f t="shared" si="30"/>
        <v>0</v>
      </c>
      <c r="T29" s="34">
        <f t="shared" si="31"/>
        <v>0</v>
      </c>
      <c r="U29" s="36">
        <f t="shared" si="32"/>
        <v>0</v>
      </c>
      <c r="V29" s="99">
        <f>V28</f>
        <v>0</v>
      </c>
      <c r="W29" s="35">
        <f t="shared" si="33"/>
        <v>0</v>
      </c>
      <c r="X29" s="34">
        <f t="shared" si="34"/>
        <v>0</v>
      </c>
      <c r="Y29" s="36">
        <f t="shared" si="35"/>
        <v>0</v>
      </c>
      <c r="Z29" s="99">
        <f>Z28</f>
        <v>0</v>
      </c>
      <c r="AA29" s="35">
        <f t="shared" si="36"/>
        <v>0</v>
      </c>
      <c r="AB29" s="34">
        <f t="shared" si="37"/>
        <v>0</v>
      </c>
      <c r="AC29" s="36">
        <f t="shared" si="38"/>
        <v>0</v>
      </c>
    </row>
    <row r="30" spans="1:29" s="95" customFormat="1" ht="33.75">
      <c r="A30" s="99" t="s">
        <v>104</v>
      </c>
      <c r="B30" s="97" t="s">
        <v>174</v>
      </c>
      <c r="C30" s="100" t="s">
        <v>1</v>
      </c>
      <c r="D30" s="128"/>
      <c r="E30" s="130"/>
      <c r="F30" s="82"/>
      <c r="G30" s="98">
        <v>0.23</v>
      </c>
      <c r="H30" s="33">
        <f t="shared" si="22"/>
        <v>0</v>
      </c>
      <c r="I30" s="40">
        <f t="shared" si="23"/>
        <v>0</v>
      </c>
      <c r="J30" s="99">
        <f>N30+R30+V30+Z30</f>
        <v>1</v>
      </c>
      <c r="K30" s="35">
        <f t="shared" si="24"/>
        <v>0</v>
      </c>
      <c r="L30" s="34">
        <f t="shared" si="25"/>
        <v>0</v>
      </c>
      <c r="M30" s="36">
        <f t="shared" si="26"/>
        <v>0</v>
      </c>
      <c r="N30" s="99">
        <v>1</v>
      </c>
      <c r="O30" s="35">
        <f t="shared" si="27"/>
        <v>0</v>
      </c>
      <c r="P30" s="34">
        <f t="shared" si="28"/>
        <v>0</v>
      </c>
      <c r="Q30" s="36">
        <f t="shared" si="29"/>
        <v>0</v>
      </c>
      <c r="R30" s="99"/>
      <c r="S30" s="35">
        <f t="shared" si="30"/>
        <v>0</v>
      </c>
      <c r="T30" s="34">
        <f t="shared" si="31"/>
        <v>0</v>
      </c>
      <c r="U30" s="36">
        <f t="shared" si="32"/>
        <v>0</v>
      </c>
      <c r="V30" s="99"/>
      <c r="W30" s="35">
        <f t="shared" si="33"/>
        <v>0</v>
      </c>
      <c r="X30" s="34">
        <f t="shared" si="34"/>
        <v>0</v>
      </c>
      <c r="Y30" s="36">
        <f t="shared" si="35"/>
        <v>0</v>
      </c>
      <c r="Z30" s="99"/>
      <c r="AA30" s="35">
        <f t="shared" si="36"/>
        <v>0</v>
      </c>
      <c r="AB30" s="34">
        <f t="shared" si="37"/>
        <v>0</v>
      </c>
      <c r="AC30" s="36">
        <f t="shared" si="38"/>
        <v>0</v>
      </c>
    </row>
    <row r="31" spans="1:29" s="95" customFormat="1" ht="33.75">
      <c r="A31" s="99" t="s">
        <v>105</v>
      </c>
      <c r="B31" s="97" t="s">
        <v>175</v>
      </c>
      <c r="C31" s="100" t="s">
        <v>1</v>
      </c>
      <c r="D31" s="129"/>
      <c r="E31" s="131"/>
      <c r="F31" s="82"/>
      <c r="G31" s="98">
        <v>0.23</v>
      </c>
      <c r="H31" s="33">
        <f t="shared" si="22"/>
        <v>0</v>
      </c>
      <c r="I31" s="40">
        <f t="shared" si="23"/>
        <v>0</v>
      </c>
      <c r="J31" s="99">
        <f>J30</f>
        <v>1</v>
      </c>
      <c r="K31" s="35">
        <f t="shared" si="24"/>
        <v>0</v>
      </c>
      <c r="L31" s="34">
        <f t="shared" si="25"/>
        <v>0</v>
      </c>
      <c r="M31" s="36">
        <f t="shared" si="26"/>
        <v>0</v>
      </c>
      <c r="N31" s="99">
        <f>N30</f>
        <v>1</v>
      </c>
      <c r="O31" s="35">
        <f t="shared" si="27"/>
        <v>0</v>
      </c>
      <c r="P31" s="34">
        <f t="shared" si="28"/>
        <v>0</v>
      </c>
      <c r="Q31" s="36">
        <f t="shared" si="29"/>
        <v>0</v>
      </c>
      <c r="R31" s="99">
        <f>R30</f>
        <v>0</v>
      </c>
      <c r="S31" s="35">
        <f t="shared" si="30"/>
        <v>0</v>
      </c>
      <c r="T31" s="34">
        <f t="shared" si="31"/>
        <v>0</v>
      </c>
      <c r="U31" s="36">
        <f t="shared" si="32"/>
        <v>0</v>
      </c>
      <c r="V31" s="99">
        <f>V30</f>
        <v>0</v>
      </c>
      <c r="W31" s="35">
        <f t="shared" si="33"/>
        <v>0</v>
      </c>
      <c r="X31" s="34">
        <f t="shared" si="34"/>
        <v>0</v>
      </c>
      <c r="Y31" s="36">
        <f t="shared" si="35"/>
        <v>0</v>
      </c>
      <c r="Z31" s="99">
        <f>Z30</f>
        <v>0</v>
      </c>
      <c r="AA31" s="35">
        <f t="shared" si="36"/>
        <v>0</v>
      </c>
      <c r="AB31" s="34">
        <f t="shared" si="37"/>
        <v>0</v>
      </c>
      <c r="AC31" s="36">
        <f t="shared" si="38"/>
        <v>0</v>
      </c>
    </row>
    <row r="32" spans="1:29" s="95" customFormat="1" ht="33.75">
      <c r="A32" s="99" t="s">
        <v>114</v>
      </c>
      <c r="B32" s="97" t="s">
        <v>176</v>
      </c>
      <c r="C32" s="100" t="s">
        <v>1</v>
      </c>
      <c r="D32" s="128"/>
      <c r="E32" s="130"/>
      <c r="F32" s="82"/>
      <c r="G32" s="98">
        <v>0.23</v>
      </c>
      <c r="H32" s="33">
        <f>ROUND(F32*G32,2)</f>
        <v>0</v>
      </c>
      <c r="I32" s="40">
        <f>F32+H32</f>
        <v>0</v>
      </c>
      <c r="J32" s="99">
        <f>N32+R32+V32+Z32</f>
        <v>1</v>
      </c>
      <c r="K32" s="35">
        <f>F32*J32</f>
        <v>0</v>
      </c>
      <c r="L32" s="34">
        <f>H32*J32</f>
        <v>0</v>
      </c>
      <c r="M32" s="36">
        <f>I32*J32</f>
        <v>0</v>
      </c>
      <c r="N32" s="99">
        <v>1</v>
      </c>
      <c r="O32" s="35">
        <f>N32*$F32</f>
        <v>0</v>
      </c>
      <c r="P32" s="34">
        <f>N32*$H32</f>
        <v>0</v>
      </c>
      <c r="Q32" s="36">
        <f>O32+P32</f>
        <v>0</v>
      </c>
      <c r="R32" s="99"/>
      <c r="S32" s="35">
        <f>R32*$F32</f>
        <v>0</v>
      </c>
      <c r="T32" s="34">
        <f>R32*$H32</f>
        <v>0</v>
      </c>
      <c r="U32" s="36">
        <f>S32+T32</f>
        <v>0</v>
      </c>
      <c r="V32" s="99"/>
      <c r="W32" s="35">
        <f>V32*$F32</f>
        <v>0</v>
      </c>
      <c r="X32" s="34">
        <f>V32*$H32</f>
        <v>0</v>
      </c>
      <c r="Y32" s="36">
        <f>W32+X32</f>
        <v>0</v>
      </c>
      <c r="Z32" s="99"/>
      <c r="AA32" s="35">
        <f>Z32*$F32</f>
        <v>0</v>
      </c>
      <c r="AB32" s="34">
        <f>Z32*$H32</f>
        <v>0</v>
      </c>
      <c r="AC32" s="36">
        <f>AA32+AB32</f>
        <v>0</v>
      </c>
    </row>
    <row r="33" spans="1:29" s="95" customFormat="1" ht="33.75">
      <c r="A33" s="99" t="s">
        <v>113</v>
      </c>
      <c r="B33" s="97" t="s">
        <v>177</v>
      </c>
      <c r="C33" s="100" t="s">
        <v>1</v>
      </c>
      <c r="D33" s="129"/>
      <c r="E33" s="131"/>
      <c r="F33" s="82"/>
      <c r="G33" s="98">
        <v>0.23</v>
      </c>
      <c r="H33" s="33">
        <f>ROUND(F33*G33,2)</f>
        <v>0</v>
      </c>
      <c r="I33" s="40">
        <f>F33+H33</f>
        <v>0</v>
      </c>
      <c r="J33" s="99">
        <f>J32</f>
        <v>1</v>
      </c>
      <c r="K33" s="35">
        <f>F33*J33</f>
        <v>0</v>
      </c>
      <c r="L33" s="34">
        <f>H33*J33</f>
        <v>0</v>
      </c>
      <c r="M33" s="36">
        <f>I33*J33</f>
        <v>0</v>
      </c>
      <c r="N33" s="99">
        <f>N32</f>
        <v>1</v>
      </c>
      <c r="O33" s="35">
        <f>N33*$F33</f>
        <v>0</v>
      </c>
      <c r="P33" s="34">
        <f>N33*$H33</f>
        <v>0</v>
      </c>
      <c r="Q33" s="36">
        <f>O33+P33</f>
        <v>0</v>
      </c>
      <c r="R33" s="99">
        <f>R32</f>
        <v>0</v>
      </c>
      <c r="S33" s="35">
        <f>R33*$F33</f>
        <v>0</v>
      </c>
      <c r="T33" s="34">
        <f>R33*$H33</f>
        <v>0</v>
      </c>
      <c r="U33" s="36">
        <f>S33+T33</f>
        <v>0</v>
      </c>
      <c r="V33" s="99">
        <f>V32</f>
        <v>0</v>
      </c>
      <c r="W33" s="35">
        <f>V33*$F33</f>
        <v>0</v>
      </c>
      <c r="X33" s="34">
        <f>V33*$H33</f>
        <v>0</v>
      </c>
      <c r="Y33" s="36">
        <f>W33+X33</f>
        <v>0</v>
      </c>
      <c r="Z33" s="99">
        <f>Z32</f>
        <v>0</v>
      </c>
      <c r="AA33" s="35">
        <f>Z33*$F33</f>
        <v>0</v>
      </c>
      <c r="AB33" s="34">
        <f>Z33*$H33</f>
        <v>0</v>
      </c>
      <c r="AC33" s="36">
        <f>AA33+AB33</f>
        <v>0</v>
      </c>
    </row>
    <row r="34" spans="1:29" s="95" customFormat="1" ht="33.75">
      <c r="A34" s="99" t="s">
        <v>115</v>
      </c>
      <c r="B34" s="97" t="s">
        <v>178</v>
      </c>
      <c r="C34" s="100" t="s">
        <v>1</v>
      </c>
      <c r="D34" s="128"/>
      <c r="E34" s="130"/>
      <c r="F34" s="82"/>
      <c r="G34" s="98">
        <v>0.23</v>
      </c>
      <c r="H34" s="33">
        <f t="shared" si="22"/>
        <v>0</v>
      </c>
      <c r="I34" s="40">
        <f t="shared" si="23"/>
        <v>0</v>
      </c>
      <c r="J34" s="99">
        <f>N34+R34+V34+Z34</f>
        <v>1</v>
      </c>
      <c r="K34" s="35">
        <f t="shared" si="24"/>
        <v>0</v>
      </c>
      <c r="L34" s="34">
        <f t="shared" si="25"/>
        <v>0</v>
      </c>
      <c r="M34" s="36">
        <f t="shared" si="26"/>
        <v>0</v>
      </c>
      <c r="N34" s="99">
        <v>1</v>
      </c>
      <c r="O34" s="35">
        <f t="shared" si="27"/>
        <v>0</v>
      </c>
      <c r="P34" s="34">
        <f t="shared" si="28"/>
        <v>0</v>
      </c>
      <c r="Q34" s="36">
        <f t="shared" si="29"/>
        <v>0</v>
      </c>
      <c r="R34" s="99"/>
      <c r="S34" s="35">
        <f t="shared" si="30"/>
        <v>0</v>
      </c>
      <c r="T34" s="34">
        <f t="shared" si="31"/>
        <v>0</v>
      </c>
      <c r="U34" s="36">
        <f t="shared" si="32"/>
        <v>0</v>
      </c>
      <c r="V34" s="99"/>
      <c r="W34" s="35">
        <f t="shared" si="33"/>
        <v>0</v>
      </c>
      <c r="X34" s="34">
        <f t="shared" si="34"/>
        <v>0</v>
      </c>
      <c r="Y34" s="36">
        <f t="shared" si="35"/>
        <v>0</v>
      </c>
      <c r="Z34" s="99"/>
      <c r="AA34" s="35">
        <f t="shared" si="36"/>
        <v>0</v>
      </c>
      <c r="AB34" s="34">
        <f t="shared" si="37"/>
        <v>0</v>
      </c>
      <c r="AC34" s="36">
        <f t="shared" si="38"/>
        <v>0</v>
      </c>
    </row>
    <row r="35" spans="1:29" s="95" customFormat="1" ht="33.75">
      <c r="A35" s="99" t="s">
        <v>117</v>
      </c>
      <c r="B35" s="97" t="s">
        <v>179</v>
      </c>
      <c r="C35" s="100" t="s">
        <v>1</v>
      </c>
      <c r="D35" s="129"/>
      <c r="E35" s="131"/>
      <c r="F35" s="82"/>
      <c r="G35" s="98">
        <v>0.23</v>
      </c>
      <c r="H35" s="33">
        <f t="shared" si="22"/>
        <v>0</v>
      </c>
      <c r="I35" s="40">
        <f t="shared" si="23"/>
        <v>0</v>
      </c>
      <c r="J35" s="99">
        <f>J34</f>
        <v>1</v>
      </c>
      <c r="K35" s="35">
        <f t="shared" si="24"/>
        <v>0</v>
      </c>
      <c r="L35" s="34">
        <f t="shared" si="25"/>
        <v>0</v>
      </c>
      <c r="M35" s="36">
        <f t="shared" si="26"/>
        <v>0</v>
      </c>
      <c r="N35" s="99">
        <f>N34</f>
        <v>1</v>
      </c>
      <c r="O35" s="35">
        <f t="shared" si="27"/>
        <v>0</v>
      </c>
      <c r="P35" s="34">
        <f t="shared" si="28"/>
        <v>0</v>
      </c>
      <c r="Q35" s="36">
        <f t="shared" si="29"/>
        <v>0</v>
      </c>
      <c r="R35" s="99">
        <f>R34</f>
        <v>0</v>
      </c>
      <c r="S35" s="35">
        <f t="shared" si="30"/>
        <v>0</v>
      </c>
      <c r="T35" s="34">
        <f t="shared" si="31"/>
        <v>0</v>
      </c>
      <c r="U35" s="36">
        <f t="shared" si="32"/>
        <v>0</v>
      </c>
      <c r="V35" s="99">
        <f>V34</f>
        <v>0</v>
      </c>
      <c r="W35" s="35">
        <f t="shared" si="33"/>
        <v>0</v>
      </c>
      <c r="X35" s="34">
        <f t="shared" si="34"/>
        <v>0</v>
      </c>
      <c r="Y35" s="36">
        <f t="shared" si="35"/>
        <v>0</v>
      </c>
      <c r="Z35" s="99">
        <f>Z34</f>
        <v>0</v>
      </c>
      <c r="AA35" s="35">
        <f t="shared" si="36"/>
        <v>0</v>
      </c>
      <c r="AB35" s="34">
        <f t="shared" si="37"/>
        <v>0</v>
      </c>
      <c r="AC35" s="36">
        <f t="shared" si="38"/>
        <v>0</v>
      </c>
    </row>
    <row r="36" spans="1:29" s="95" customFormat="1" ht="33.75">
      <c r="A36" s="99" t="s">
        <v>116</v>
      </c>
      <c r="B36" s="97" t="s">
        <v>180</v>
      </c>
      <c r="C36" s="100" t="s">
        <v>1</v>
      </c>
      <c r="D36" s="128"/>
      <c r="E36" s="130"/>
      <c r="F36" s="82"/>
      <c r="G36" s="98">
        <v>0.23</v>
      </c>
      <c r="H36" s="33">
        <f>ROUND(F36*G36,2)</f>
        <v>0</v>
      </c>
      <c r="I36" s="40">
        <f>F36+H36</f>
        <v>0</v>
      </c>
      <c r="J36" s="99">
        <f>N36+R36+V36+Z36</f>
        <v>1</v>
      </c>
      <c r="K36" s="35">
        <f>F36*J36</f>
        <v>0</v>
      </c>
      <c r="L36" s="34">
        <f>H36*J36</f>
        <v>0</v>
      </c>
      <c r="M36" s="36">
        <f>I36*J36</f>
        <v>0</v>
      </c>
      <c r="N36" s="99"/>
      <c r="O36" s="35">
        <f>N36*$F36</f>
        <v>0</v>
      </c>
      <c r="P36" s="34">
        <f>N36*$H36</f>
        <v>0</v>
      </c>
      <c r="Q36" s="36">
        <f>O36+P36</f>
        <v>0</v>
      </c>
      <c r="R36" s="99"/>
      <c r="S36" s="35">
        <f>R36*$F36</f>
        <v>0</v>
      </c>
      <c r="T36" s="34">
        <f>R36*$H36</f>
        <v>0</v>
      </c>
      <c r="U36" s="36">
        <f>S36+T36</f>
        <v>0</v>
      </c>
      <c r="V36" s="99">
        <v>1</v>
      </c>
      <c r="W36" s="35">
        <f>V36*$F36</f>
        <v>0</v>
      </c>
      <c r="X36" s="34">
        <f>V36*$H36</f>
        <v>0</v>
      </c>
      <c r="Y36" s="36">
        <f>W36+X36</f>
        <v>0</v>
      </c>
      <c r="Z36" s="99"/>
      <c r="AA36" s="35">
        <f>Z36*$F36</f>
        <v>0</v>
      </c>
      <c r="AB36" s="34">
        <f>Z36*$H36</f>
        <v>0</v>
      </c>
      <c r="AC36" s="36">
        <f>AA36+AB36</f>
        <v>0</v>
      </c>
    </row>
    <row r="37" spans="1:29" s="95" customFormat="1" ht="33.75">
      <c r="A37" s="99" t="s">
        <v>118</v>
      </c>
      <c r="B37" s="97" t="s">
        <v>181</v>
      </c>
      <c r="C37" s="100" t="s">
        <v>1</v>
      </c>
      <c r="D37" s="129"/>
      <c r="E37" s="131"/>
      <c r="F37" s="82"/>
      <c r="G37" s="98">
        <v>0.23</v>
      </c>
      <c r="H37" s="33">
        <f>ROUND(F37*G37,2)</f>
        <v>0</v>
      </c>
      <c r="I37" s="40">
        <f>F37+H37</f>
        <v>0</v>
      </c>
      <c r="J37" s="99">
        <f>J36</f>
        <v>1</v>
      </c>
      <c r="K37" s="35">
        <f>F37*J37</f>
        <v>0</v>
      </c>
      <c r="L37" s="34">
        <f>H37*J37</f>
        <v>0</v>
      </c>
      <c r="M37" s="36">
        <f>I37*J37</f>
        <v>0</v>
      </c>
      <c r="N37" s="99">
        <f>N36</f>
        <v>0</v>
      </c>
      <c r="O37" s="35">
        <f>N37*$F37</f>
        <v>0</v>
      </c>
      <c r="P37" s="34">
        <f>N37*$H37</f>
        <v>0</v>
      </c>
      <c r="Q37" s="36">
        <f>O37+P37</f>
        <v>0</v>
      </c>
      <c r="R37" s="99">
        <f>R36</f>
        <v>0</v>
      </c>
      <c r="S37" s="35">
        <f>R37*$F37</f>
        <v>0</v>
      </c>
      <c r="T37" s="34">
        <f>R37*$H37</f>
        <v>0</v>
      </c>
      <c r="U37" s="36">
        <f>S37+T37</f>
        <v>0</v>
      </c>
      <c r="V37" s="99">
        <f>V36</f>
        <v>1</v>
      </c>
      <c r="W37" s="35">
        <f>V37*$F37</f>
        <v>0</v>
      </c>
      <c r="X37" s="34">
        <f>V37*$H37</f>
        <v>0</v>
      </c>
      <c r="Y37" s="36">
        <f>W37+X37</f>
        <v>0</v>
      </c>
      <c r="Z37" s="99">
        <f>Z36</f>
        <v>0</v>
      </c>
      <c r="AA37" s="35">
        <f>Z37*$F37</f>
        <v>0</v>
      </c>
      <c r="AB37" s="34">
        <f>Z37*$H37</f>
        <v>0</v>
      </c>
      <c r="AC37" s="36">
        <f>AA37+AB37</f>
        <v>0</v>
      </c>
    </row>
    <row r="38" spans="1:29" s="95" customFormat="1" ht="33.75">
      <c r="A38" s="99" t="s">
        <v>119</v>
      </c>
      <c r="B38" s="97" t="s">
        <v>182</v>
      </c>
      <c r="C38" s="100" t="s">
        <v>1</v>
      </c>
      <c r="D38" s="128"/>
      <c r="E38" s="130"/>
      <c r="F38" s="82"/>
      <c r="G38" s="98">
        <v>0.23</v>
      </c>
      <c r="H38" s="33">
        <f t="shared" si="22"/>
        <v>0</v>
      </c>
      <c r="I38" s="40">
        <f t="shared" si="23"/>
        <v>0</v>
      </c>
      <c r="J38" s="99">
        <f>N38+R38+V38+Z38</f>
        <v>1</v>
      </c>
      <c r="K38" s="35">
        <f t="shared" si="24"/>
        <v>0</v>
      </c>
      <c r="L38" s="34">
        <f t="shared" si="25"/>
        <v>0</v>
      </c>
      <c r="M38" s="36">
        <f t="shared" si="26"/>
        <v>0</v>
      </c>
      <c r="N38" s="99">
        <v>1</v>
      </c>
      <c r="O38" s="35">
        <f t="shared" si="27"/>
        <v>0</v>
      </c>
      <c r="P38" s="34">
        <f t="shared" si="28"/>
        <v>0</v>
      </c>
      <c r="Q38" s="36">
        <f t="shared" si="29"/>
        <v>0</v>
      </c>
      <c r="R38" s="99"/>
      <c r="S38" s="35">
        <f t="shared" si="30"/>
        <v>0</v>
      </c>
      <c r="T38" s="34">
        <f t="shared" si="31"/>
        <v>0</v>
      </c>
      <c r="U38" s="36">
        <f t="shared" si="32"/>
        <v>0</v>
      </c>
      <c r="V38" s="99"/>
      <c r="W38" s="35">
        <f t="shared" si="33"/>
        <v>0</v>
      </c>
      <c r="X38" s="34">
        <f t="shared" si="34"/>
        <v>0</v>
      </c>
      <c r="Y38" s="36">
        <f t="shared" si="35"/>
        <v>0</v>
      </c>
      <c r="Z38" s="99"/>
      <c r="AA38" s="35">
        <f t="shared" si="36"/>
        <v>0</v>
      </c>
      <c r="AB38" s="34">
        <f t="shared" si="37"/>
        <v>0</v>
      </c>
      <c r="AC38" s="36">
        <f t="shared" si="38"/>
        <v>0</v>
      </c>
    </row>
    <row r="39" spans="1:29" s="95" customFormat="1" ht="33.75">
      <c r="A39" s="99" t="s">
        <v>120</v>
      </c>
      <c r="B39" s="97" t="s">
        <v>183</v>
      </c>
      <c r="C39" s="100" t="s">
        <v>1</v>
      </c>
      <c r="D39" s="129"/>
      <c r="E39" s="131"/>
      <c r="F39" s="82"/>
      <c r="G39" s="98">
        <v>0.23</v>
      </c>
      <c r="H39" s="33">
        <f t="shared" si="22"/>
        <v>0</v>
      </c>
      <c r="I39" s="40">
        <f t="shared" si="23"/>
        <v>0</v>
      </c>
      <c r="J39" s="99">
        <f>J38</f>
        <v>1</v>
      </c>
      <c r="K39" s="35">
        <f t="shared" si="24"/>
        <v>0</v>
      </c>
      <c r="L39" s="34">
        <f t="shared" si="25"/>
        <v>0</v>
      </c>
      <c r="M39" s="36">
        <f t="shared" si="26"/>
        <v>0</v>
      </c>
      <c r="N39" s="99">
        <f>N38</f>
        <v>1</v>
      </c>
      <c r="O39" s="35">
        <f t="shared" si="27"/>
        <v>0</v>
      </c>
      <c r="P39" s="34">
        <f t="shared" si="28"/>
        <v>0</v>
      </c>
      <c r="Q39" s="36">
        <f t="shared" si="29"/>
        <v>0</v>
      </c>
      <c r="R39" s="99">
        <f>R38</f>
        <v>0</v>
      </c>
      <c r="S39" s="35">
        <f t="shared" si="30"/>
        <v>0</v>
      </c>
      <c r="T39" s="34">
        <f t="shared" si="31"/>
        <v>0</v>
      </c>
      <c r="U39" s="36">
        <f t="shared" si="32"/>
        <v>0</v>
      </c>
      <c r="V39" s="99">
        <f>V38</f>
        <v>0</v>
      </c>
      <c r="W39" s="35">
        <f t="shared" si="33"/>
        <v>0</v>
      </c>
      <c r="X39" s="34">
        <f t="shared" si="34"/>
        <v>0</v>
      </c>
      <c r="Y39" s="36">
        <f t="shared" si="35"/>
        <v>0</v>
      </c>
      <c r="Z39" s="99">
        <f>Z38</f>
        <v>0</v>
      </c>
      <c r="AA39" s="35">
        <f t="shared" si="36"/>
        <v>0</v>
      </c>
      <c r="AB39" s="34">
        <f t="shared" si="37"/>
        <v>0</v>
      </c>
      <c r="AC39" s="36">
        <f t="shared" si="38"/>
        <v>0</v>
      </c>
    </row>
    <row r="40" spans="1:29" s="3" customFormat="1" ht="11.25">
      <c r="A40" s="22" t="s">
        <v>95</v>
      </c>
      <c r="B40" s="4"/>
      <c r="C40" s="28"/>
      <c r="D40" s="65"/>
      <c r="E40" s="66"/>
      <c r="F40" s="72"/>
      <c r="G40" s="6"/>
      <c r="H40" s="6"/>
      <c r="I40" s="39"/>
      <c r="J40" s="31"/>
      <c r="K40" s="7">
        <f>SUM(K7:K39)</f>
        <v>0</v>
      </c>
      <c r="L40" s="7">
        <f>SUM(L7:L39)</f>
        <v>0</v>
      </c>
      <c r="M40" s="7">
        <f>SUM(M7:M39)</f>
        <v>0</v>
      </c>
      <c r="N40" s="31"/>
      <c r="O40" s="7">
        <f>SUM(O7:O39)</f>
        <v>0</v>
      </c>
      <c r="P40" s="7">
        <f>SUM(P7:P39)</f>
        <v>0</v>
      </c>
      <c r="Q40" s="7">
        <f>SUM(Q7:Q39)</f>
        <v>0</v>
      </c>
      <c r="R40" s="31"/>
      <c r="S40" s="7">
        <f>SUM(S7:S39)</f>
        <v>0</v>
      </c>
      <c r="T40" s="7">
        <f>SUM(T7:T39)</f>
        <v>0</v>
      </c>
      <c r="U40" s="7">
        <f>SUM(U7:U39)</f>
        <v>0</v>
      </c>
      <c r="V40" s="31"/>
      <c r="W40" s="7">
        <f>SUM(W7:W39)</f>
        <v>0</v>
      </c>
      <c r="X40" s="7">
        <f>SUM(X7:X39)</f>
        <v>0</v>
      </c>
      <c r="Y40" s="7">
        <f>SUM(Y7:Y39)</f>
        <v>0</v>
      </c>
      <c r="Z40" s="31"/>
      <c r="AA40" s="7">
        <f>SUM(AA7:AA39)</f>
        <v>0</v>
      </c>
      <c r="AB40" s="7">
        <f>SUM(AB7:AB39)</f>
        <v>0</v>
      </c>
      <c r="AC40" s="7">
        <f>SUM(AC7:AC39)</f>
        <v>0</v>
      </c>
    </row>
    <row r="42" spans="2:26" ht="11.25">
      <c r="B42" s="1" t="s">
        <v>96</v>
      </c>
      <c r="J42" s="2">
        <f>J7+J9</f>
        <v>285</v>
      </c>
      <c r="N42" s="96">
        <f>N7+N9</f>
        <v>205</v>
      </c>
      <c r="R42" s="96">
        <f>R7+R9</f>
        <v>51</v>
      </c>
      <c r="V42" s="96">
        <f>V7+V9</f>
        <v>6</v>
      </c>
      <c r="Z42" s="96">
        <f>Z7+Z9</f>
        <v>23</v>
      </c>
    </row>
    <row r="43" spans="2:26" ht="11.25">
      <c r="B43" s="1" t="s">
        <v>149</v>
      </c>
      <c r="J43" s="2">
        <f>J11+J13+J15+J17+J19</f>
        <v>178</v>
      </c>
      <c r="N43" s="96">
        <f>N11+N13+N15+N17+N19</f>
        <v>29</v>
      </c>
      <c r="R43" s="96">
        <f>R11+R13+R15+R17+R19</f>
        <v>118</v>
      </c>
      <c r="V43" s="96">
        <f>V11+V13+V15+V17+V19</f>
        <v>16</v>
      </c>
      <c r="Z43" s="96">
        <f>Z11+Z13+Z15+Z17+Z19</f>
        <v>15</v>
      </c>
    </row>
    <row r="44" spans="2:26" ht="11.25">
      <c r="B44" s="95" t="s">
        <v>150</v>
      </c>
      <c r="J44" s="2">
        <f>J24+J26+J28+J30+J32+J34+J36+J38</f>
        <v>10</v>
      </c>
      <c r="N44" s="96">
        <f>N24+N26+N28+N30+N32+N34+N36+N38</f>
        <v>7</v>
      </c>
      <c r="R44" s="96">
        <f>R24+R26+R28+R30+R32+R34+R36+R38</f>
        <v>1</v>
      </c>
      <c r="V44" s="96">
        <f>V24+V26+V28+V30+V32+V34+V36+V38</f>
        <v>2</v>
      </c>
      <c r="Z44" s="96">
        <f>Z24+Z26+Z28+Z30+Z32+Z34+Z36+Z38</f>
        <v>0</v>
      </c>
    </row>
  </sheetData>
  <sheetProtection/>
  <mergeCells count="38">
    <mergeCell ref="D38:D39"/>
    <mergeCell ref="E38:E39"/>
    <mergeCell ref="D34:D35"/>
    <mergeCell ref="E34:E35"/>
    <mergeCell ref="N2:Q2"/>
    <mergeCell ref="D19:D20"/>
    <mergeCell ref="E19:E20"/>
    <mergeCell ref="D36:D37"/>
    <mergeCell ref="E36:E37"/>
    <mergeCell ref="E11:E12"/>
    <mergeCell ref="E13:E14"/>
    <mergeCell ref="D11:D12"/>
    <mergeCell ref="R2:U2"/>
    <mergeCell ref="V2:Y2"/>
    <mergeCell ref="Z2:AC2"/>
    <mergeCell ref="D2:E2"/>
    <mergeCell ref="F2:I2"/>
    <mergeCell ref="J2:M2"/>
    <mergeCell ref="D24:D25"/>
    <mergeCell ref="E30:E31"/>
    <mergeCell ref="A2:C2"/>
    <mergeCell ref="D17:D18"/>
    <mergeCell ref="E17:E18"/>
    <mergeCell ref="D7:D8"/>
    <mergeCell ref="E7:E8"/>
    <mergeCell ref="D9:D10"/>
    <mergeCell ref="D13:D14"/>
    <mergeCell ref="E9:E10"/>
    <mergeCell ref="D32:D33"/>
    <mergeCell ref="E32:E33"/>
    <mergeCell ref="D30:D31"/>
    <mergeCell ref="E24:E25"/>
    <mergeCell ref="D26:D27"/>
    <mergeCell ref="D15:D16"/>
    <mergeCell ref="E15:E16"/>
    <mergeCell ref="E26:E27"/>
    <mergeCell ref="D28:D29"/>
    <mergeCell ref="E28:E29"/>
  </mergeCells>
  <printOptions/>
  <pageMargins left="0.984251968503937" right="0.1968503937007874" top="0.7874015748031497" bottom="0.7874015748031497" header="0.5118110236220472" footer="0.5118110236220472"/>
  <pageSetup horizontalDpi="600" verticalDpi="600" orientation="portrait" paperSize="9" r:id="rId1"/>
  <headerFooter>
    <oddFooter>&amp;C- &amp;P -</oddFooter>
  </headerFooter>
  <colBreaks count="1" manualBreakCount="1">
    <brk id="5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Arkadiusz Piotrowski</dc:creator>
  <cp:keywords/>
  <dc:description/>
  <cp:lastModifiedBy>Arkadiusz Piotrowski</cp:lastModifiedBy>
  <cp:lastPrinted>2019-07-19T08:19:34Z</cp:lastPrinted>
  <dcterms:created xsi:type="dcterms:W3CDTF">2017-11-07T10:43:34Z</dcterms:created>
  <dcterms:modified xsi:type="dcterms:W3CDTF">2019-11-26T11:13:30Z</dcterms:modified>
  <cp:category/>
  <cp:version/>
  <cp:contentType/>
  <cp:contentStatus/>
</cp:coreProperties>
</file>